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ivoj\Downloads\"/>
    </mc:Choice>
  </mc:AlternateContent>
  <bookViews>
    <workbookView xWindow="0" yWindow="0" windowWidth="18870" windowHeight="7815" activeTab="3"/>
  </bookViews>
  <sheets>
    <sheet name="Bodovi zbirno" sheetId="35" r:id="rId1"/>
    <sheet name="Prisustvo vježbe" sheetId="38" r:id="rId2"/>
    <sheet name="Podaci o prisustvu sa predavanj" sheetId="41" r:id="rId3"/>
    <sheet name="Projektni zadaci" sheetId="42" r:id="rId4"/>
    <sheet name="Sheet1" sheetId="39" r:id="rId5"/>
  </sheets>
  <externalReferences>
    <externalReference r:id="rId6"/>
    <externalReference r:id="rId7"/>
  </externalReferences>
  <definedNames>
    <definedName name="_xlnm._FilterDatabase" localSheetId="0" hidden="1">'Bodovi zbirno'!$A$9:$Z$209</definedName>
    <definedName name="_xlnm._FilterDatabase" localSheetId="2" hidden="1">'Podaci o prisustvu sa predavanj'!$B$1:$B$478</definedName>
    <definedName name="_xlnm.Print_Titles" localSheetId="0">'Bodovi zbirno'!$1:$9</definedName>
  </definedNames>
  <calcPr calcId="152511"/>
</workbook>
</file>

<file path=xl/calcChain.xml><?xml version="1.0" encoding="utf-8"?>
<calcChain xmlns="http://schemas.openxmlformats.org/spreadsheetml/2006/main">
  <c r="T99" i="35" l="1"/>
  <c r="S99" i="35"/>
  <c r="V76" i="35" l="1"/>
  <c r="S76" i="35"/>
  <c r="T76" i="35" s="1"/>
  <c r="V75" i="35"/>
  <c r="S75" i="35"/>
  <c r="T75" i="35" s="1"/>
  <c r="A12" i="35" l="1"/>
  <c r="J12" i="35"/>
  <c r="S12" i="35" s="1"/>
  <c r="T12" i="35" s="1"/>
  <c r="A11" i="35"/>
  <c r="J10" i="35"/>
  <c r="S10" i="35" s="1"/>
  <c r="T10" i="35" s="1"/>
  <c r="S103" i="35" l="1"/>
  <c r="V98" i="35"/>
  <c r="V101" i="35"/>
  <c r="V102" i="35"/>
  <c r="V103" i="35"/>
  <c r="V104" i="35"/>
  <c r="V105" i="35"/>
  <c r="V106" i="35"/>
  <c r="V107" i="35"/>
  <c r="V108" i="35"/>
  <c r="V109" i="35"/>
  <c r="V110" i="35"/>
  <c r="V111" i="35"/>
  <c r="V112" i="35"/>
  <c r="V113" i="35"/>
  <c r="V114" i="35"/>
  <c r="V115" i="35"/>
  <c r="V116" i="35"/>
  <c r="V117" i="35"/>
  <c r="V118" i="35"/>
  <c r="V119" i="35"/>
  <c r="V120" i="35"/>
  <c r="V121" i="35"/>
  <c r="V122" i="35"/>
  <c r="V123" i="35"/>
  <c r="V124" i="35"/>
  <c r="V125" i="35"/>
  <c r="V126" i="35"/>
  <c r="V127" i="35"/>
  <c r="V128" i="35"/>
  <c r="V129" i="35"/>
  <c r="V130" i="35"/>
  <c r="V131" i="35"/>
  <c r="V132" i="35"/>
  <c r="V133" i="35"/>
  <c r="V134" i="35"/>
  <c r="V135" i="35"/>
  <c r="V136" i="35"/>
  <c r="V137" i="35"/>
  <c r="V138" i="35"/>
  <c r="V139" i="35"/>
  <c r="V140" i="35"/>
  <c r="V141" i="35"/>
  <c r="V142" i="35"/>
  <c r="V143" i="35"/>
  <c r="V144" i="35"/>
  <c r="V145" i="35"/>
  <c r="V146" i="35"/>
  <c r="V147" i="35"/>
  <c r="V148" i="35"/>
  <c r="V149" i="35"/>
  <c r="V150" i="35"/>
  <c r="V151" i="35"/>
  <c r="V152" i="35"/>
  <c r="V153" i="35"/>
  <c r="V154" i="35"/>
  <c r="V155" i="35"/>
  <c r="V156" i="35"/>
  <c r="V157" i="35"/>
  <c r="V158" i="35"/>
  <c r="V159" i="35"/>
  <c r="V160" i="35"/>
  <c r="V161" i="35"/>
  <c r="V162" i="35"/>
  <c r="V163" i="35"/>
  <c r="V164" i="35"/>
  <c r="V165" i="35"/>
  <c r="V166" i="35"/>
  <c r="V167" i="35"/>
  <c r="V168" i="35"/>
  <c r="V169" i="35"/>
  <c r="V170" i="35"/>
  <c r="V171" i="35"/>
  <c r="V172" i="35"/>
  <c r="V173" i="35"/>
  <c r="V174" i="35"/>
  <c r="V175" i="35"/>
  <c r="V176" i="35"/>
  <c r="V177" i="35"/>
  <c r="V178" i="35"/>
  <c r="V179" i="35"/>
  <c r="V180" i="35"/>
  <c r="V181" i="35"/>
  <c r="V182" i="35"/>
  <c r="V183" i="35"/>
  <c r="V184" i="35"/>
  <c r="V185" i="35"/>
  <c r="V186" i="35"/>
  <c r="V187" i="35"/>
  <c r="V188" i="35"/>
  <c r="V189" i="35"/>
  <c r="V190" i="35"/>
  <c r="V191" i="35"/>
  <c r="V192" i="35"/>
  <c r="V193" i="35"/>
  <c r="V194" i="35"/>
  <c r="V195" i="35"/>
  <c r="V196" i="35"/>
  <c r="V197" i="35"/>
  <c r="V198" i="35"/>
  <c r="V199" i="35"/>
  <c r="V200" i="35"/>
  <c r="V201" i="35"/>
  <c r="V202" i="35"/>
  <c r="V203" i="35"/>
  <c r="V204" i="35"/>
  <c r="V205" i="35"/>
  <c r="V206" i="35"/>
  <c r="V207" i="35"/>
  <c r="V208" i="35"/>
  <c r="V209" i="35"/>
  <c r="V210" i="35"/>
  <c r="V211" i="35"/>
  <c r="V212" i="35"/>
  <c r="V213" i="35"/>
  <c r="V214" i="35"/>
  <c r="V215" i="35"/>
  <c r="V216" i="35"/>
  <c r="V217" i="35"/>
  <c r="V218" i="35"/>
  <c r="V219" i="35"/>
  <c r="V220" i="35"/>
  <c r="V221" i="35"/>
  <c r="V222" i="35"/>
  <c r="V223" i="35"/>
  <c r="V224" i="35"/>
  <c r="V225" i="35"/>
  <c r="V226" i="35"/>
  <c r="V227" i="35"/>
  <c r="V228" i="35"/>
  <c r="V229" i="35"/>
  <c r="V230" i="35"/>
  <c r="V231" i="35"/>
  <c r="V232" i="35"/>
  <c r="V233" i="35"/>
  <c r="V234" i="35"/>
  <c r="V235" i="35"/>
  <c r="V236" i="35"/>
  <c r="V237" i="35"/>
  <c r="V238" i="35"/>
  <c r="V239" i="35"/>
  <c r="V240" i="35"/>
  <c r="V241" i="35"/>
  <c r="V242" i="35"/>
  <c r="V243" i="35"/>
  <c r="V244" i="35"/>
  <c r="V245" i="35"/>
  <c r="V246" i="35"/>
  <c r="V247" i="35"/>
  <c r="V248" i="35"/>
  <c r="V249" i="35"/>
  <c r="V250" i="35"/>
  <c r="V251" i="35"/>
  <c r="V252" i="35"/>
  <c r="V253" i="35"/>
  <c r="V254" i="35"/>
  <c r="V255" i="35"/>
  <c r="V256" i="35"/>
  <c r="V257" i="35"/>
  <c r="V258" i="35"/>
  <c r="V259" i="35"/>
  <c r="V260" i="35"/>
  <c r="V261" i="35"/>
  <c r="V262" i="35"/>
  <c r="V263" i="35"/>
  <c r="V264" i="35"/>
  <c r="V265" i="35"/>
  <c r="V266" i="35"/>
  <c r="V267" i="35"/>
  <c r="V268" i="35"/>
  <c r="V269" i="35"/>
  <c r="V270" i="35"/>
  <c r="V271" i="35"/>
  <c r="V272" i="35"/>
  <c r="V273" i="35"/>
  <c r="V274" i="35"/>
  <c r="V275" i="35"/>
  <c r="V276" i="35"/>
  <c r="V277" i="35"/>
  <c r="V278" i="35"/>
  <c r="V279" i="35"/>
  <c r="V280" i="35"/>
  <c r="V281" i="35"/>
  <c r="V282" i="35"/>
  <c r="V283" i="35"/>
  <c r="V284" i="35"/>
  <c r="V285" i="35"/>
  <c r="V286" i="35"/>
  <c r="V287" i="35"/>
  <c r="V288" i="35"/>
  <c r="V289" i="35"/>
  <c r="V290" i="35"/>
  <c r="V291" i="35"/>
  <c r="V292" i="35"/>
  <c r="V293" i="35"/>
  <c r="V294" i="35"/>
  <c r="V295" i="35"/>
  <c r="V296" i="35"/>
  <c r="V297" i="35"/>
  <c r="V298" i="35"/>
  <c r="V299" i="35"/>
  <c r="V300" i="35"/>
  <c r="V301" i="35"/>
  <c r="V302" i="35"/>
  <c r="V303" i="35"/>
  <c r="V97" i="35"/>
  <c r="V19" i="35"/>
  <c r="V20" i="35"/>
  <c r="V21" i="35"/>
  <c r="V22" i="35"/>
  <c r="V23" i="35"/>
  <c r="V24" i="35"/>
  <c r="V25" i="35"/>
  <c r="V26" i="35"/>
  <c r="V27" i="35"/>
  <c r="V28" i="35"/>
  <c r="V29" i="35"/>
  <c r="V30" i="35"/>
  <c r="V31" i="35"/>
  <c r="V32" i="35"/>
  <c r="V33" i="35"/>
  <c r="V34" i="35"/>
  <c r="V35" i="35"/>
  <c r="V36" i="35"/>
  <c r="V37" i="35"/>
  <c r="V38" i="35"/>
  <c r="V39" i="35"/>
  <c r="V40" i="35"/>
  <c r="V41" i="35"/>
  <c r="V42" i="35"/>
  <c r="V43" i="35"/>
  <c r="V44" i="35"/>
  <c r="V45" i="35"/>
  <c r="V46" i="35"/>
  <c r="V47" i="35"/>
  <c r="V48" i="35"/>
  <c r="V49" i="35"/>
  <c r="V50" i="35"/>
  <c r="V51" i="35"/>
  <c r="V52" i="35"/>
  <c r="V53" i="35"/>
  <c r="V54" i="35"/>
  <c r="V55" i="35"/>
  <c r="V56" i="35"/>
  <c r="V57" i="35"/>
  <c r="V58" i="35"/>
  <c r="V59" i="35"/>
  <c r="V60" i="35"/>
  <c r="V61" i="35"/>
  <c r="V62" i="35"/>
  <c r="V63" i="35"/>
  <c r="V64" i="35"/>
  <c r="V65" i="35"/>
  <c r="V66" i="35"/>
  <c r="V67" i="35"/>
  <c r="V68" i="35"/>
  <c r="V69" i="35"/>
  <c r="V70" i="35"/>
  <c r="V71" i="35"/>
  <c r="V72" i="35"/>
  <c r="V73" i="35"/>
  <c r="V74" i="35"/>
  <c r="V77" i="35"/>
  <c r="V78" i="35"/>
  <c r="V79" i="35"/>
  <c r="V80" i="35"/>
  <c r="V81" i="35"/>
  <c r="V82" i="35"/>
  <c r="V83" i="35"/>
  <c r="V84" i="35"/>
  <c r="V85" i="35"/>
  <c r="V86" i="35"/>
  <c r="V87" i="35"/>
  <c r="V88" i="35"/>
  <c r="V89" i="35"/>
  <c r="V90" i="35"/>
  <c r="V91" i="35"/>
  <c r="V92" i="35"/>
  <c r="V93" i="35"/>
  <c r="V94" i="35"/>
  <c r="V95" i="35"/>
  <c r="V96" i="35"/>
  <c r="V13" i="35"/>
  <c r="V14" i="35"/>
  <c r="V15" i="35"/>
  <c r="V16" i="35"/>
  <c r="V17" i="35"/>
  <c r="V18" i="35"/>
  <c r="V11" i="35"/>
  <c r="J11" i="35" l="1"/>
  <c r="S11" i="35" l="1"/>
  <c r="T11" i="35" s="1"/>
  <c r="A13" i="35"/>
  <c r="M204" i="35"/>
  <c r="M205" i="35"/>
  <c r="M206" i="35"/>
  <c r="M207" i="35"/>
  <c r="M208" i="35"/>
  <c r="M209" i="35"/>
  <c r="M210" i="35"/>
  <c r="M211" i="35"/>
  <c r="M212" i="35"/>
  <c r="M213" i="35"/>
  <c r="M214" i="35"/>
  <c r="M215" i="35"/>
  <c r="M216" i="35"/>
  <c r="M217" i="35"/>
  <c r="M218" i="35"/>
  <c r="M219" i="35"/>
  <c r="M220" i="35"/>
  <c r="M221" i="35"/>
  <c r="M222" i="35"/>
  <c r="M223" i="35"/>
  <c r="M224" i="35"/>
  <c r="M225" i="35"/>
  <c r="M226" i="35"/>
  <c r="M227" i="35"/>
  <c r="M228" i="35"/>
  <c r="M229" i="35"/>
  <c r="M230" i="35"/>
  <c r="M231" i="35"/>
  <c r="M232" i="35"/>
  <c r="M233" i="35"/>
  <c r="M234" i="35"/>
  <c r="M235" i="35"/>
  <c r="M236" i="35"/>
  <c r="M237" i="35"/>
  <c r="M238" i="35"/>
  <c r="M239" i="35"/>
  <c r="M240" i="35"/>
  <c r="M241" i="35"/>
  <c r="M242" i="35"/>
  <c r="M243" i="35"/>
  <c r="M244" i="35"/>
  <c r="M245" i="35"/>
  <c r="M246" i="35"/>
  <c r="M247" i="35"/>
  <c r="M248" i="35"/>
  <c r="M249" i="35"/>
  <c r="M250" i="35"/>
  <c r="M251" i="35"/>
  <c r="M252" i="35"/>
  <c r="M253" i="35"/>
  <c r="M254" i="35"/>
  <c r="M255" i="35"/>
  <c r="M256" i="35"/>
  <c r="M257" i="35"/>
  <c r="M258" i="35"/>
  <c r="M259" i="35"/>
  <c r="M260" i="35"/>
  <c r="M261" i="35"/>
  <c r="M262" i="35"/>
  <c r="M263" i="35"/>
  <c r="M264" i="35"/>
  <c r="M265" i="35"/>
  <c r="M266" i="35"/>
  <c r="M267" i="35"/>
  <c r="M268" i="35"/>
  <c r="M269" i="35"/>
  <c r="M270" i="35"/>
  <c r="M271" i="35"/>
  <c r="M272" i="35"/>
  <c r="M273" i="35"/>
  <c r="M274" i="35"/>
  <c r="M275" i="35"/>
  <c r="M276" i="35"/>
  <c r="M277" i="35"/>
  <c r="M278" i="35"/>
  <c r="M279" i="35"/>
  <c r="M280" i="35"/>
  <c r="M281" i="35"/>
  <c r="M282" i="35"/>
  <c r="M283" i="35"/>
  <c r="M284" i="35"/>
  <c r="M285" i="35"/>
  <c r="M286" i="35"/>
  <c r="M287" i="35"/>
  <c r="M288" i="35"/>
  <c r="M289" i="35"/>
  <c r="M290" i="35"/>
  <c r="M291" i="35"/>
  <c r="M292" i="35"/>
  <c r="M293" i="35"/>
  <c r="M294" i="35"/>
  <c r="M295" i="35"/>
  <c r="M296" i="35"/>
  <c r="M297" i="35"/>
  <c r="M298" i="35"/>
  <c r="M299" i="35"/>
  <c r="M300" i="35"/>
  <c r="M301" i="35"/>
  <c r="M302" i="35"/>
  <c r="S302" i="35" s="1"/>
  <c r="M303" i="35"/>
  <c r="M104" i="35"/>
  <c r="M105" i="35"/>
  <c r="M106" i="35"/>
  <c r="M107" i="35"/>
  <c r="M108" i="35"/>
  <c r="M109" i="35"/>
  <c r="M110" i="35"/>
  <c r="M111" i="35"/>
  <c r="M112" i="35"/>
  <c r="M113" i="35"/>
  <c r="M114" i="35"/>
  <c r="M115" i="35"/>
  <c r="M116" i="35"/>
  <c r="M117" i="35"/>
  <c r="M118" i="35"/>
  <c r="M119" i="35"/>
  <c r="M120" i="35"/>
  <c r="M122" i="35"/>
  <c r="M123" i="35"/>
  <c r="M124" i="35"/>
  <c r="M125" i="35"/>
  <c r="M126" i="35"/>
  <c r="M127" i="35"/>
  <c r="M128" i="35"/>
  <c r="M129" i="35"/>
  <c r="M130" i="35"/>
  <c r="M131" i="35"/>
  <c r="M132" i="35"/>
  <c r="M133" i="35"/>
  <c r="M134" i="35"/>
  <c r="M135" i="35"/>
  <c r="M136" i="35"/>
  <c r="M137" i="35"/>
  <c r="M138" i="35"/>
  <c r="M139" i="35"/>
  <c r="M141" i="35"/>
  <c r="M142" i="35"/>
  <c r="M143" i="35"/>
  <c r="M144" i="35"/>
  <c r="M145" i="35"/>
  <c r="M146" i="35"/>
  <c r="M147" i="35"/>
  <c r="M148" i="35"/>
  <c r="M149" i="35"/>
  <c r="M150" i="35"/>
  <c r="M151" i="35"/>
  <c r="M152" i="35"/>
  <c r="M153" i="35"/>
  <c r="M154" i="35"/>
  <c r="M155" i="35"/>
  <c r="M156" i="35"/>
  <c r="M157" i="35"/>
  <c r="M158" i="35"/>
  <c r="M159" i="35"/>
  <c r="M160" i="35"/>
  <c r="M161" i="35"/>
  <c r="M162" i="35"/>
  <c r="M163" i="35"/>
  <c r="M164" i="35"/>
  <c r="M165" i="35"/>
  <c r="M166" i="35"/>
  <c r="M167" i="35"/>
  <c r="M168" i="35"/>
  <c r="M169" i="35"/>
  <c r="M170" i="35"/>
  <c r="M171" i="35"/>
  <c r="M172" i="35"/>
  <c r="M173" i="35"/>
  <c r="M174" i="35"/>
  <c r="M175" i="35"/>
  <c r="M176" i="35"/>
  <c r="M177" i="35"/>
  <c r="M178" i="35"/>
  <c r="M179" i="35"/>
  <c r="M180" i="35"/>
  <c r="M181" i="35"/>
  <c r="M182" i="35"/>
  <c r="M183" i="35"/>
  <c r="M184" i="35"/>
  <c r="M185" i="35"/>
  <c r="M186" i="35"/>
  <c r="M187" i="35"/>
  <c r="M188" i="35"/>
  <c r="M189" i="35"/>
  <c r="M190" i="35"/>
  <c r="M191" i="35"/>
  <c r="M192" i="35"/>
  <c r="M193" i="35"/>
  <c r="M194" i="35"/>
  <c r="M195" i="35"/>
  <c r="M196" i="35"/>
  <c r="M197" i="35"/>
  <c r="M198" i="35"/>
  <c r="M199" i="35"/>
  <c r="M200" i="35"/>
  <c r="M201" i="35"/>
  <c r="M202" i="35"/>
  <c r="M203" i="35"/>
  <c r="AB471" i="41"/>
  <c r="AB472" i="41"/>
  <c r="AB473" i="41"/>
  <c r="AB474" i="41"/>
  <c r="AB475" i="41"/>
  <c r="AB476" i="41"/>
  <c r="AB477" i="41"/>
  <c r="AB478" i="41"/>
  <c r="V222" i="41" l="1"/>
  <c r="W222" i="41" s="1"/>
  <c r="Y222" i="41" s="1"/>
  <c r="Z222" i="41" s="1"/>
  <c r="AA222" i="41" s="1"/>
  <c r="X221" i="41"/>
  <c r="V221" i="41"/>
  <c r="W221" i="41" s="1"/>
  <c r="X220" i="41"/>
  <c r="V220" i="41"/>
  <c r="W220" i="41" s="1"/>
  <c r="X219" i="41"/>
  <c r="V219" i="41"/>
  <c r="W219" i="41" s="1"/>
  <c r="X218" i="41"/>
  <c r="V218" i="41"/>
  <c r="W218" i="41" s="1"/>
  <c r="X217" i="41"/>
  <c r="V217" i="41"/>
  <c r="W217" i="41" s="1"/>
  <c r="X216" i="41"/>
  <c r="V216" i="41"/>
  <c r="W216" i="41" s="1"/>
  <c r="X215" i="41"/>
  <c r="V215" i="41"/>
  <c r="W215" i="41" s="1"/>
  <c r="X214" i="41"/>
  <c r="V214" i="41"/>
  <c r="W214" i="41" s="1"/>
  <c r="X213" i="41"/>
  <c r="V213" i="41"/>
  <c r="W213" i="41" s="1"/>
  <c r="A213" i="41"/>
  <c r="A214" i="41" s="1"/>
  <c r="A215" i="41" s="1"/>
  <c r="A216" i="41" s="1"/>
  <c r="A217" i="41" s="1"/>
  <c r="A218" i="41" s="1"/>
  <c r="A219" i="41" s="1"/>
  <c r="A220" i="41" s="1"/>
  <c r="A221" i="41" s="1"/>
  <c r="A222" i="41" s="1"/>
  <c r="X212" i="41"/>
  <c r="V212" i="41"/>
  <c r="W212" i="41" s="1"/>
  <c r="X211" i="41"/>
  <c r="V211" i="41"/>
  <c r="W211" i="41" s="1"/>
  <c r="X210" i="41"/>
  <c r="V210" i="41"/>
  <c r="W210" i="41" s="1"/>
  <c r="X209" i="41"/>
  <c r="V209" i="41"/>
  <c r="W209" i="41" s="1"/>
  <c r="X208" i="41"/>
  <c r="V208" i="41"/>
  <c r="W208" i="41" s="1"/>
  <c r="X207" i="41"/>
  <c r="V207" i="41"/>
  <c r="W207" i="41" s="1"/>
  <c r="X206" i="41"/>
  <c r="V206" i="41"/>
  <c r="W206" i="41" s="1"/>
  <c r="X205" i="41"/>
  <c r="V205" i="41"/>
  <c r="W205" i="41" s="1"/>
  <c r="X204" i="41"/>
  <c r="V204" i="41"/>
  <c r="W204" i="41" s="1"/>
  <c r="X203" i="41"/>
  <c r="V203" i="41"/>
  <c r="W203" i="41" s="1"/>
  <c r="X202" i="41"/>
  <c r="V202" i="41"/>
  <c r="W202" i="41" s="1"/>
  <c r="X201" i="41"/>
  <c r="V201" i="41"/>
  <c r="W201" i="41" s="1"/>
  <c r="X200" i="41"/>
  <c r="V200" i="41"/>
  <c r="W200" i="41" s="1"/>
  <c r="X199" i="41"/>
  <c r="V199" i="41"/>
  <c r="W199" i="41" s="1"/>
  <c r="X198" i="41"/>
  <c r="V198" i="41"/>
  <c r="W198" i="41" s="1"/>
  <c r="V197" i="41"/>
  <c r="W197" i="41" s="1"/>
  <c r="Y197" i="41" s="1"/>
  <c r="Z197" i="41" s="1"/>
  <c r="AA197" i="41" s="1"/>
  <c r="X196" i="41"/>
  <c r="V196" i="41"/>
  <c r="W196" i="41" s="1"/>
  <c r="X195" i="41"/>
  <c r="V195" i="41"/>
  <c r="W195" i="41" s="1"/>
  <c r="X194" i="41"/>
  <c r="V194" i="41"/>
  <c r="W194" i="41" s="1"/>
  <c r="X193" i="41"/>
  <c r="V193" i="41"/>
  <c r="W193" i="41" s="1"/>
  <c r="V192" i="41"/>
  <c r="W192" i="41" s="1"/>
  <c r="Y192" i="41" s="1"/>
  <c r="Z192" i="41" s="1"/>
  <c r="AA192" i="41" s="1"/>
  <c r="X191" i="41"/>
  <c r="V191" i="41"/>
  <c r="W191" i="41" s="1"/>
  <c r="X190" i="41"/>
  <c r="V190" i="41"/>
  <c r="W190" i="41" s="1"/>
  <c r="X189" i="41"/>
  <c r="V189" i="41"/>
  <c r="W189" i="41" s="1"/>
  <c r="X188" i="41"/>
  <c r="V188" i="41"/>
  <c r="W188" i="41" s="1"/>
  <c r="X187" i="41"/>
  <c r="V187" i="41"/>
  <c r="W187" i="41" s="1"/>
  <c r="X186" i="41"/>
  <c r="V186" i="41"/>
  <c r="W186" i="41" s="1"/>
  <c r="X185" i="41"/>
  <c r="W185" i="41"/>
  <c r="X184" i="41"/>
  <c r="V184" i="41"/>
  <c r="W184" i="41" s="1"/>
  <c r="X183" i="41"/>
  <c r="V183" i="41"/>
  <c r="W183" i="41" s="1"/>
  <c r="X182" i="41"/>
  <c r="V182" i="41"/>
  <c r="W182" i="41" s="1"/>
  <c r="X181" i="41"/>
  <c r="V181" i="41"/>
  <c r="W181" i="41" s="1"/>
  <c r="X180" i="41"/>
  <c r="V180" i="41"/>
  <c r="W180" i="41" s="1"/>
  <c r="X179" i="41"/>
  <c r="V179" i="41"/>
  <c r="W179" i="41" s="1"/>
  <c r="X178" i="41"/>
  <c r="V178" i="41"/>
  <c r="W178" i="41" s="1"/>
  <c r="X177" i="41"/>
  <c r="V177" i="41"/>
  <c r="W177" i="41" s="1"/>
  <c r="X176" i="41"/>
  <c r="V176" i="41"/>
  <c r="W176" i="41" s="1"/>
  <c r="X175" i="41"/>
  <c r="V175" i="41"/>
  <c r="W175" i="41" s="1"/>
  <c r="X174" i="41"/>
  <c r="V174" i="41"/>
  <c r="W174" i="41" s="1"/>
  <c r="X173" i="41"/>
  <c r="V173" i="41"/>
  <c r="W173" i="41" s="1"/>
  <c r="V172" i="41"/>
  <c r="W172" i="41" s="1"/>
  <c r="Y172" i="41" s="1"/>
  <c r="Z172" i="41" s="1"/>
  <c r="AA172" i="41" s="1"/>
  <c r="X171" i="41"/>
  <c r="V171" i="41"/>
  <c r="W171" i="41" s="1"/>
  <c r="X170" i="41"/>
  <c r="V170" i="41"/>
  <c r="W170" i="41" s="1"/>
  <c r="X169" i="41"/>
  <c r="W169" i="41"/>
  <c r="X168" i="41"/>
  <c r="V168" i="41"/>
  <c r="W168" i="41" s="1"/>
  <c r="X167" i="41"/>
  <c r="V167" i="41"/>
  <c r="W167" i="41" s="1"/>
  <c r="X166" i="41"/>
  <c r="W166" i="41"/>
  <c r="X165" i="41"/>
  <c r="V165" i="41"/>
  <c r="W165" i="41" s="1"/>
  <c r="X164" i="41"/>
  <c r="V164" i="41"/>
  <c r="W164" i="41" s="1"/>
  <c r="X163" i="41"/>
  <c r="V163" i="41"/>
  <c r="W163" i="41" s="1"/>
  <c r="X162" i="41"/>
  <c r="V162" i="41"/>
  <c r="W162" i="41" s="1"/>
  <c r="X161" i="41"/>
  <c r="V161" i="41"/>
  <c r="W161" i="41" s="1"/>
  <c r="X160" i="41"/>
  <c r="V160" i="41"/>
  <c r="W160" i="41" s="1"/>
  <c r="V159" i="41"/>
  <c r="W159" i="41" s="1"/>
  <c r="Y159" i="41" s="1"/>
  <c r="Z159" i="41" s="1"/>
  <c r="AA159" i="41" s="1"/>
  <c r="X158" i="41"/>
  <c r="V158" i="41"/>
  <c r="W158" i="41" s="1"/>
  <c r="X157" i="41"/>
  <c r="V157" i="41"/>
  <c r="W157" i="41" s="1"/>
  <c r="V156" i="41"/>
  <c r="W156" i="41" s="1"/>
  <c r="Y156" i="41" s="1"/>
  <c r="Z156" i="41" s="1"/>
  <c r="AA156" i="41" s="1"/>
  <c r="X155" i="41"/>
  <c r="W155" i="41"/>
  <c r="X154" i="41"/>
  <c r="V154" i="41"/>
  <c r="W154" i="41" s="1"/>
  <c r="V153" i="41"/>
  <c r="W153" i="41" s="1"/>
  <c r="X152" i="41"/>
  <c r="V152" i="41"/>
  <c r="W152" i="41" s="1"/>
  <c r="X151" i="41"/>
  <c r="V151" i="41"/>
  <c r="W151" i="41" s="1"/>
  <c r="X150" i="41"/>
  <c r="V150" i="41"/>
  <c r="W150" i="41" s="1"/>
  <c r="X149" i="41"/>
  <c r="V149" i="41"/>
  <c r="W149" i="41" s="1"/>
  <c r="X148" i="41"/>
  <c r="V148" i="41"/>
  <c r="W148" i="41" s="1"/>
  <c r="V147" i="41"/>
  <c r="W147" i="41" s="1"/>
  <c r="Y147" i="41" s="1"/>
  <c r="Z147" i="41" s="1"/>
  <c r="AA147" i="41" s="1"/>
  <c r="X146" i="41"/>
  <c r="V146" i="41"/>
  <c r="W146" i="41" s="1"/>
  <c r="X145" i="41"/>
  <c r="W145" i="41"/>
  <c r="AB145" i="41" s="1"/>
  <c r="X144" i="41"/>
  <c r="W144" i="41"/>
  <c r="AB144" i="41" s="1"/>
  <c r="X143" i="41"/>
  <c r="W143" i="41"/>
  <c r="AB143" i="41" s="1"/>
  <c r="X142" i="41"/>
  <c r="V142" i="41"/>
  <c r="W142" i="41" s="1"/>
  <c r="AB142" i="41" s="1"/>
  <c r="X141" i="41"/>
  <c r="V141" i="41"/>
  <c r="W141" i="41" s="1"/>
  <c r="AB141" i="41" s="1"/>
  <c r="X140" i="41"/>
  <c r="V140" i="41"/>
  <c r="W140" i="41" s="1"/>
  <c r="X139" i="41"/>
  <c r="V139" i="41"/>
  <c r="W139" i="41" s="1"/>
  <c r="AB139" i="41" s="1"/>
  <c r="X138" i="41"/>
  <c r="V138" i="41"/>
  <c r="W138" i="41" s="1"/>
  <c r="AB138" i="41" s="1"/>
  <c r="X137" i="41"/>
  <c r="V137" i="41"/>
  <c r="W137" i="41" s="1"/>
  <c r="X136" i="41"/>
  <c r="W136" i="41"/>
  <c r="X135" i="41"/>
  <c r="V135" i="41"/>
  <c r="W135" i="41" s="1"/>
  <c r="X134" i="41"/>
  <c r="W134" i="41"/>
  <c r="AB134" i="41" s="1"/>
  <c r="X133" i="41"/>
  <c r="V133" i="41"/>
  <c r="W133" i="41" s="1"/>
  <c r="X132" i="41"/>
  <c r="W132" i="41"/>
  <c r="AB132" i="41" s="1"/>
  <c r="X131" i="41"/>
  <c r="V131" i="41"/>
  <c r="W131" i="41" s="1"/>
  <c r="X130" i="41"/>
  <c r="V130" i="41"/>
  <c r="W130" i="41" s="1"/>
  <c r="X129" i="41"/>
  <c r="W129" i="41"/>
  <c r="AB129" i="41" s="1"/>
  <c r="X128" i="41"/>
  <c r="V128" i="41"/>
  <c r="W128" i="41" s="1"/>
  <c r="X127" i="41"/>
  <c r="V127" i="41"/>
  <c r="W127" i="41" s="1"/>
  <c r="X126" i="41"/>
  <c r="W126" i="41"/>
  <c r="AB126" i="41" s="1"/>
  <c r="X125" i="41"/>
  <c r="V125" i="41"/>
  <c r="W125" i="41" s="1"/>
  <c r="X124" i="41"/>
  <c r="V124" i="41"/>
  <c r="W124" i="41" s="1"/>
  <c r="AB124" i="41" s="1"/>
  <c r="X123" i="41"/>
  <c r="V123" i="41"/>
  <c r="W123" i="41" s="1"/>
  <c r="X122" i="41"/>
  <c r="V122" i="41"/>
  <c r="W122" i="41" s="1"/>
  <c r="AB122" i="41" s="1"/>
  <c r="X121" i="41"/>
  <c r="V121" i="41"/>
  <c r="W121" i="41" s="1"/>
  <c r="AB121" i="41" s="1"/>
  <c r="X120" i="41"/>
  <c r="V120" i="41"/>
  <c r="W120" i="41" s="1"/>
  <c r="X119" i="41"/>
  <c r="V119" i="41"/>
  <c r="W119" i="41" s="1"/>
  <c r="AB119" i="41" s="1"/>
  <c r="X118" i="41"/>
  <c r="V118" i="41"/>
  <c r="W118" i="41" s="1"/>
  <c r="X117" i="41"/>
  <c r="V117" i="41"/>
  <c r="W117" i="41" s="1"/>
  <c r="X116" i="41"/>
  <c r="V116" i="41"/>
  <c r="W116" i="41" s="1"/>
  <c r="X115" i="41"/>
  <c r="V115" i="41"/>
  <c r="W115" i="41" s="1"/>
  <c r="X114" i="41"/>
  <c r="V114" i="41"/>
  <c r="W114" i="41" s="1"/>
  <c r="X113" i="41"/>
  <c r="V113" i="41"/>
  <c r="W113" i="41" s="1"/>
  <c r="AB113" i="41" s="1"/>
  <c r="X112" i="41"/>
  <c r="W112" i="41"/>
  <c r="X111" i="41"/>
  <c r="W111" i="41"/>
  <c r="AB111" i="41" s="1"/>
  <c r="X110" i="41"/>
  <c r="V110" i="41"/>
  <c r="W110" i="41" s="1"/>
  <c r="X109" i="41"/>
  <c r="V109" i="41"/>
  <c r="W109" i="41" s="1"/>
  <c r="AB109" i="41" s="1"/>
  <c r="X108" i="41"/>
  <c r="W108" i="41"/>
  <c r="AB108" i="41" s="1"/>
  <c r="X107" i="41"/>
  <c r="V107" i="41"/>
  <c r="W107" i="41" s="1"/>
  <c r="AB107" i="41" s="1"/>
  <c r="X106" i="41"/>
  <c r="V106" i="41"/>
  <c r="W106" i="41" s="1"/>
  <c r="X105" i="41"/>
  <c r="V105" i="41"/>
  <c r="W105" i="41" s="1"/>
  <c r="AB105" i="41" s="1"/>
  <c r="X104" i="41"/>
  <c r="V104" i="41"/>
  <c r="W104" i="41" s="1"/>
  <c r="AB104" i="41" s="1"/>
  <c r="X103" i="41"/>
  <c r="V103" i="41"/>
  <c r="W103" i="41" s="1"/>
  <c r="AB103" i="41" s="1"/>
  <c r="X102" i="41"/>
  <c r="V102" i="41"/>
  <c r="W102" i="41" s="1"/>
  <c r="AB102" i="41" s="1"/>
  <c r="X101" i="41"/>
  <c r="V101" i="41"/>
  <c r="W101" i="41" s="1"/>
  <c r="AB101" i="41" s="1"/>
  <c r="X100" i="41"/>
  <c r="V100" i="41"/>
  <c r="W100" i="41" s="1"/>
  <c r="X99" i="41"/>
  <c r="V99" i="41"/>
  <c r="W99" i="41" s="1"/>
  <c r="X98" i="41"/>
  <c r="V98" i="41"/>
  <c r="W98" i="41" s="1"/>
  <c r="AB98" i="41" s="1"/>
  <c r="X97" i="41"/>
  <c r="V97" i="41"/>
  <c r="W97" i="41" s="1"/>
  <c r="AB97" i="41" s="1"/>
  <c r="X96" i="41"/>
  <c r="V96" i="41"/>
  <c r="W96" i="41" s="1"/>
  <c r="X95" i="41"/>
  <c r="W95" i="41"/>
  <c r="AB95" i="41" s="1"/>
  <c r="X94" i="41"/>
  <c r="V94" i="41"/>
  <c r="W94" i="41" s="1"/>
  <c r="AB94" i="41" s="1"/>
  <c r="X93" i="41"/>
  <c r="V93" i="41"/>
  <c r="W93" i="41" s="1"/>
  <c r="AB93" i="41" s="1"/>
  <c r="X92" i="41"/>
  <c r="V92" i="41"/>
  <c r="W92" i="41" s="1"/>
  <c r="X91" i="41"/>
  <c r="W91" i="41"/>
  <c r="X90" i="41"/>
  <c r="V90" i="41"/>
  <c r="W90" i="41" s="1"/>
  <c r="AB90" i="41" s="1"/>
  <c r="X89" i="41"/>
  <c r="V89" i="41"/>
  <c r="W89" i="41" s="1"/>
  <c r="X88" i="41"/>
  <c r="W88" i="41"/>
  <c r="AB88" i="41" s="1"/>
  <c r="X87" i="41"/>
  <c r="V87" i="41"/>
  <c r="W87" i="41" s="1"/>
  <c r="X86" i="41"/>
  <c r="V86" i="41"/>
  <c r="W86" i="41" s="1"/>
  <c r="X85" i="41"/>
  <c r="W85" i="41"/>
  <c r="AB85" i="41" s="1"/>
  <c r="X84" i="41"/>
  <c r="W84" i="41"/>
  <c r="AB84" i="41" s="1"/>
  <c r="X83" i="41"/>
  <c r="V83" i="41"/>
  <c r="W83" i="41" s="1"/>
  <c r="AB83" i="41" s="1"/>
  <c r="X82" i="41"/>
  <c r="W82" i="41"/>
  <c r="X81" i="41"/>
  <c r="W81" i="41"/>
  <c r="AB81" i="41" s="1"/>
  <c r="X80" i="41"/>
  <c r="W80" i="41"/>
  <c r="AB80" i="41" s="1"/>
  <c r="X79" i="41"/>
  <c r="W79" i="41"/>
  <c r="AB79" i="41" s="1"/>
  <c r="X78" i="41"/>
  <c r="W78" i="41"/>
  <c r="AB78" i="41" s="1"/>
  <c r="X77" i="41"/>
  <c r="W77" i="41"/>
  <c r="X76" i="41"/>
  <c r="W76" i="41"/>
  <c r="X75" i="41"/>
  <c r="W75" i="41"/>
  <c r="X74" i="41"/>
  <c r="V74" i="41"/>
  <c r="W74" i="41" s="1"/>
  <c r="X73" i="41"/>
  <c r="W73" i="41"/>
  <c r="AB73" i="41" s="1"/>
  <c r="X72" i="41"/>
  <c r="W72" i="41"/>
  <c r="X71" i="41"/>
  <c r="V71" i="41"/>
  <c r="W71" i="41" s="1"/>
  <c r="AB71" i="41" s="1"/>
  <c r="X70" i="41"/>
  <c r="W70" i="41"/>
  <c r="X69" i="41"/>
  <c r="V69" i="41"/>
  <c r="W69" i="41" s="1"/>
  <c r="AB69" i="41" s="1"/>
  <c r="X68" i="41"/>
  <c r="V68" i="41"/>
  <c r="W68" i="41" s="1"/>
  <c r="AB68" i="41" s="1"/>
  <c r="X67" i="41"/>
  <c r="W67" i="41"/>
  <c r="X66" i="41"/>
  <c r="W66" i="41"/>
  <c r="AB66" i="41" s="1"/>
  <c r="X65" i="41"/>
  <c r="W65" i="41"/>
  <c r="X64" i="41"/>
  <c r="W64" i="41"/>
  <c r="AB64" i="41" s="1"/>
  <c r="X63" i="41"/>
  <c r="V63" i="41"/>
  <c r="W63" i="41" s="1"/>
  <c r="X62" i="41"/>
  <c r="W62" i="41"/>
  <c r="AB62" i="41" s="1"/>
  <c r="X61" i="41"/>
  <c r="V61" i="41"/>
  <c r="W61" i="41" s="1"/>
  <c r="X60" i="41"/>
  <c r="W60" i="41"/>
  <c r="X59" i="41"/>
  <c r="W59" i="41"/>
  <c r="AB59" i="41" s="1"/>
  <c r="X58" i="41"/>
  <c r="W58" i="41"/>
  <c r="AB58" i="41" s="1"/>
  <c r="X57" i="41"/>
  <c r="V57" i="41"/>
  <c r="W57" i="41" s="1"/>
  <c r="X56" i="41"/>
  <c r="V56" i="41"/>
  <c r="W56" i="41" s="1"/>
  <c r="X55" i="41"/>
  <c r="V55" i="41"/>
  <c r="W55" i="41" s="1"/>
  <c r="X54" i="41"/>
  <c r="W54" i="41"/>
  <c r="X53" i="41"/>
  <c r="W53" i="41"/>
  <c r="X52" i="41"/>
  <c r="V52" i="41"/>
  <c r="W52" i="41" s="1"/>
  <c r="AB52" i="41" s="1"/>
  <c r="X51" i="41"/>
  <c r="V51" i="41"/>
  <c r="W51" i="41" s="1"/>
  <c r="X50" i="41"/>
  <c r="W50" i="41"/>
  <c r="AB50" i="41" s="1"/>
  <c r="X49" i="41"/>
  <c r="W49" i="41"/>
  <c r="AB49" i="41" s="1"/>
  <c r="X48" i="41"/>
  <c r="W48" i="41"/>
  <c r="AB48" i="41" s="1"/>
  <c r="X47" i="41"/>
  <c r="V47" i="41"/>
  <c r="W47" i="41" s="1"/>
  <c r="X46" i="41"/>
  <c r="W46" i="41"/>
  <c r="AB46" i="41" s="1"/>
  <c r="X45" i="41"/>
  <c r="V45" i="41"/>
  <c r="W45" i="41" s="1"/>
  <c r="AB45" i="41" s="1"/>
  <c r="X44" i="41"/>
  <c r="V44" i="41"/>
  <c r="W44" i="41" s="1"/>
  <c r="X43" i="41"/>
  <c r="V43" i="41"/>
  <c r="W43" i="41" s="1"/>
  <c r="AB43" i="41" s="1"/>
  <c r="X42" i="41"/>
  <c r="V42" i="41"/>
  <c r="W42" i="41" s="1"/>
  <c r="X41" i="41"/>
  <c r="W41" i="41"/>
  <c r="AB41" i="41" s="1"/>
  <c r="X40" i="41"/>
  <c r="W40" i="41"/>
  <c r="AB40" i="41" s="1"/>
  <c r="X39" i="41"/>
  <c r="V39" i="41"/>
  <c r="W39" i="41" s="1"/>
  <c r="X38" i="41"/>
  <c r="W38" i="41"/>
  <c r="X37" i="41"/>
  <c r="W37" i="41"/>
  <c r="AB37" i="41" s="1"/>
  <c r="X36" i="41"/>
  <c r="W36" i="41"/>
  <c r="X35" i="41"/>
  <c r="W35" i="41"/>
  <c r="AB35" i="41" s="1"/>
  <c r="X34" i="41"/>
  <c r="W34" i="41"/>
  <c r="X33" i="41"/>
  <c r="W33" i="41"/>
  <c r="AB33" i="41" s="1"/>
  <c r="X32" i="41"/>
  <c r="W32" i="41"/>
  <c r="AB32" i="41" s="1"/>
  <c r="X31" i="41"/>
  <c r="W31" i="41"/>
  <c r="AB31" i="41" s="1"/>
  <c r="X30" i="41"/>
  <c r="V30" i="41"/>
  <c r="W30" i="41" s="1"/>
  <c r="X29" i="41"/>
  <c r="W29" i="41"/>
  <c r="AB29" i="41" s="1"/>
  <c r="X28" i="41"/>
  <c r="W28" i="41"/>
  <c r="X27" i="41"/>
  <c r="W27" i="41"/>
  <c r="AB27" i="41" s="1"/>
  <c r="X26" i="41"/>
  <c r="W26" i="41"/>
  <c r="AB26" i="41" s="1"/>
  <c r="X25" i="41"/>
  <c r="W25" i="41"/>
  <c r="AB25" i="41" s="1"/>
  <c r="X24" i="41"/>
  <c r="W24" i="41"/>
  <c r="AB24" i="41" s="1"/>
  <c r="X23" i="41"/>
  <c r="W23" i="41"/>
  <c r="X22" i="41"/>
  <c r="W22" i="41"/>
  <c r="AB22" i="41" s="1"/>
  <c r="X21" i="41"/>
  <c r="V21" i="41"/>
  <c r="W21" i="41" s="1"/>
  <c r="X20" i="41"/>
  <c r="V20" i="41"/>
  <c r="W20" i="41" s="1"/>
  <c r="AB20" i="41" s="1"/>
  <c r="X19" i="41"/>
  <c r="V19" i="41"/>
  <c r="W19" i="41" s="1"/>
  <c r="AB19" i="41" s="1"/>
  <c r="X18" i="41"/>
  <c r="W18" i="41"/>
  <c r="X17" i="41"/>
  <c r="W17" i="41"/>
  <c r="AB17" i="41" s="1"/>
  <c r="X16" i="41"/>
  <c r="W16" i="41"/>
  <c r="AB16" i="41" s="1"/>
  <c r="X15" i="41"/>
  <c r="V15" i="41"/>
  <c r="W15" i="41" s="1"/>
  <c r="AB15" i="41" s="1"/>
  <c r="X14" i="41"/>
  <c r="W14" i="41"/>
  <c r="AB14" i="41" s="1"/>
  <c r="X13" i="41"/>
  <c r="V13" i="41"/>
  <c r="W13" i="41" s="1"/>
  <c r="X12" i="41"/>
  <c r="V12" i="41"/>
  <c r="W12" i="41" s="1"/>
  <c r="AB12" i="41" s="1"/>
  <c r="X11" i="41"/>
  <c r="V11" i="41"/>
  <c r="W11" i="41" s="1"/>
  <c r="AB11" i="41" s="1"/>
  <c r="Z10" i="41"/>
  <c r="AA10" i="41" s="1"/>
  <c r="V10" i="41"/>
  <c r="W10" i="41" s="1"/>
  <c r="AB10" i="41" s="1"/>
  <c r="A10" i="41"/>
  <c r="A11" i="41" s="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42" i="41" s="1"/>
  <c r="A43" i="41" s="1"/>
  <c r="A44" i="41" s="1"/>
  <c r="A45" i="41" s="1"/>
  <c r="A46" i="41" s="1"/>
  <c r="A47" i="41" s="1"/>
  <c r="A48" i="41" s="1"/>
  <c r="A49" i="41" s="1"/>
  <c r="A50" i="41" s="1"/>
  <c r="A51" i="41" s="1"/>
  <c r="A52" i="41" s="1"/>
  <c r="A53" i="41" s="1"/>
  <c r="A54" i="41" s="1"/>
  <c r="A55" i="41" s="1"/>
  <c r="A56" i="41" s="1"/>
  <c r="A57" i="41" s="1"/>
  <c r="A58" i="41" s="1"/>
  <c r="A59" i="41" s="1"/>
  <c r="A60" i="41" s="1"/>
  <c r="A61" i="41" s="1"/>
  <c r="A62" i="41" s="1"/>
  <c r="A63" i="41" s="1"/>
  <c r="A64" i="41" s="1"/>
  <c r="A65" i="41" s="1"/>
  <c r="A66" i="41" s="1"/>
  <c r="A67" i="41" s="1"/>
  <c r="A68" i="41" s="1"/>
  <c r="A69" i="41" s="1"/>
  <c r="A70" i="41" s="1"/>
  <c r="A71" i="41" s="1"/>
  <c r="A72" i="41" s="1"/>
  <c r="A73" i="41" s="1"/>
  <c r="A74" i="41" s="1"/>
  <c r="A75" i="41" s="1"/>
  <c r="A76" i="41" s="1"/>
  <c r="A77" i="41" s="1"/>
  <c r="A78" i="41" s="1"/>
  <c r="A79" i="41" s="1"/>
  <c r="A80" i="41" s="1"/>
  <c r="A81" i="41" s="1"/>
  <c r="A82" i="41" s="1"/>
  <c r="A83" i="41" s="1"/>
  <c r="A84" i="41" s="1"/>
  <c r="A85" i="41" s="1"/>
  <c r="A86" i="41" s="1"/>
  <c r="A87" i="41" s="1"/>
  <c r="A88" i="41" s="1"/>
  <c r="A89" i="41" s="1"/>
  <c r="A90" i="41" s="1"/>
  <c r="A91" i="41" s="1"/>
  <c r="A92" i="41" s="1"/>
  <c r="A93" i="41" s="1"/>
  <c r="A94" i="41" s="1"/>
  <c r="A95" i="41" s="1"/>
  <c r="A96" i="41" s="1"/>
  <c r="A97" i="41" s="1"/>
  <c r="A98" i="41" s="1"/>
  <c r="A99" i="41" s="1"/>
  <c r="A100" i="41" s="1"/>
  <c r="A101" i="41" s="1"/>
  <c r="A102" i="41" s="1"/>
  <c r="A103" i="41" s="1"/>
  <c r="A104" i="41" s="1"/>
  <c r="A105" i="41" s="1"/>
  <c r="A106" i="41" s="1"/>
  <c r="A107" i="41" s="1"/>
  <c r="A108" i="41" s="1"/>
  <c r="A109" i="41" s="1"/>
  <c r="A110" i="41" s="1"/>
  <c r="A111" i="41" s="1"/>
  <c r="A112" i="41" s="1"/>
  <c r="A113" i="41" s="1"/>
  <c r="A114" i="41" s="1"/>
  <c r="A115" i="41" s="1"/>
  <c r="A116" i="41" s="1"/>
  <c r="A117" i="41" s="1"/>
  <c r="A118" i="41" s="1"/>
  <c r="A119" i="41" s="1"/>
  <c r="A120" i="41" s="1"/>
  <c r="A121" i="41" s="1"/>
  <c r="A122" i="41" s="1"/>
  <c r="A123" i="41" s="1"/>
  <c r="A124" i="41" s="1"/>
  <c r="A125" i="41" s="1"/>
  <c r="A126" i="41" s="1"/>
  <c r="A127" i="41" s="1"/>
  <c r="A128" i="41" s="1"/>
  <c r="A129" i="41" s="1"/>
  <c r="A130" i="41" s="1"/>
  <c r="A131" i="41" s="1"/>
  <c r="A132" i="41" s="1"/>
  <c r="A133" i="41" s="1"/>
  <c r="A134" i="41" s="1"/>
  <c r="A135" i="41" s="1"/>
  <c r="A136" i="41" s="1"/>
  <c r="A137" i="41" s="1"/>
  <c r="A138" i="41" s="1"/>
  <c r="A139" i="41" s="1"/>
  <c r="A140" i="41" s="1"/>
  <c r="A141" i="41" s="1"/>
  <c r="A142" i="41" s="1"/>
  <c r="A143" i="41" s="1"/>
  <c r="A144" i="41" s="1"/>
  <c r="A145" i="41" s="1"/>
  <c r="A146" i="41" s="1"/>
  <c r="A147" i="41" s="1"/>
  <c r="A148" i="41" s="1"/>
  <c r="A149" i="41" s="1"/>
  <c r="A150" i="41" s="1"/>
  <c r="A151" i="41" s="1"/>
  <c r="A152" i="41" s="1"/>
  <c r="A153" i="41" s="1"/>
  <c r="A154" i="41" s="1"/>
  <c r="A155" i="41" s="1"/>
  <c r="A156" i="41" s="1"/>
  <c r="A157" i="41" s="1"/>
  <c r="A158" i="41" s="1"/>
  <c r="A159" i="41" s="1"/>
  <c r="A160" i="41" s="1"/>
  <c r="A161" i="41" s="1"/>
  <c r="A162" i="41" s="1"/>
  <c r="A163" i="41" s="1"/>
  <c r="A164" i="41" s="1"/>
  <c r="A165" i="41" s="1"/>
  <c r="A166" i="41" s="1"/>
  <c r="A167" i="41" s="1"/>
  <c r="A168" i="41" s="1"/>
  <c r="A169" i="41" s="1"/>
  <c r="A170" i="41" s="1"/>
  <c r="A171" i="41" s="1"/>
  <c r="A172" i="41" s="1"/>
  <c r="A173" i="41" s="1"/>
  <c r="A174" i="41" s="1"/>
  <c r="A175" i="41" s="1"/>
  <c r="A176" i="41" s="1"/>
  <c r="A177" i="41" s="1"/>
  <c r="A178" i="41" s="1"/>
  <c r="A179" i="41" s="1"/>
  <c r="A180" i="41" s="1"/>
  <c r="A181" i="41" s="1"/>
  <c r="A182" i="41" s="1"/>
  <c r="A183" i="41" s="1"/>
  <c r="A184" i="41" s="1"/>
  <c r="A185" i="41" s="1"/>
  <c r="A186" i="41" s="1"/>
  <c r="A187" i="41" s="1"/>
  <c r="A188" i="41" s="1"/>
  <c r="A189" i="41" s="1"/>
  <c r="A190" i="41" s="1"/>
  <c r="A191" i="41" s="1"/>
  <c r="A192" i="41" s="1"/>
  <c r="A193" i="41" s="1"/>
  <c r="A194" i="41" s="1"/>
  <c r="A195" i="41" s="1"/>
  <c r="A196" i="41" s="1"/>
  <c r="A197" i="41" s="1"/>
  <c r="A198" i="41" s="1"/>
  <c r="A199" i="41" s="1"/>
  <c r="A200" i="41" s="1"/>
  <c r="A201" i="41" s="1"/>
  <c r="A202" i="41" s="1"/>
  <c r="A203" i="41" s="1"/>
  <c r="A204" i="41" s="1"/>
  <c r="A205" i="41" s="1"/>
  <c r="A206" i="41" s="1"/>
  <c r="A207" i="41" s="1"/>
  <c r="A208" i="41" s="1"/>
  <c r="A209" i="41" s="1"/>
  <c r="A210" i="41" s="1"/>
  <c r="A211" i="41" s="1"/>
  <c r="A212" i="41" s="1"/>
  <c r="I92" i="35"/>
  <c r="I93" i="35"/>
  <c r="I95" i="35"/>
  <c r="I96" i="35"/>
  <c r="I97" i="35"/>
  <c r="I98" i="35"/>
  <c r="I100" i="35"/>
  <c r="I101" i="35"/>
  <c r="I102" i="35"/>
  <c r="I83" i="35"/>
  <c r="I84" i="35"/>
  <c r="I85" i="35"/>
  <c r="I87" i="35"/>
  <c r="I88" i="35"/>
  <c r="I89" i="35"/>
  <c r="I90" i="35"/>
  <c r="I91" i="35"/>
  <c r="I74" i="35"/>
  <c r="I77" i="35"/>
  <c r="I78" i="35"/>
  <c r="I79" i="35"/>
  <c r="I80" i="35"/>
  <c r="I62" i="35"/>
  <c r="I63" i="35"/>
  <c r="I64" i="35"/>
  <c r="I65" i="35"/>
  <c r="I66" i="35"/>
  <c r="I68" i="35"/>
  <c r="I69" i="35"/>
  <c r="I70" i="35"/>
  <c r="I71" i="35"/>
  <c r="I72" i="35"/>
  <c r="I51" i="35"/>
  <c r="I52" i="35"/>
  <c r="I53" i="35"/>
  <c r="I54" i="35"/>
  <c r="I55" i="35"/>
  <c r="I56" i="35"/>
  <c r="I57" i="35"/>
  <c r="I58" i="35"/>
  <c r="I59" i="35"/>
  <c r="I60" i="35"/>
  <c r="I61" i="35"/>
  <c r="I49" i="35"/>
  <c r="I50" i="35"/>
  <c r="I44" i="35"/>
  <c r="I45" i="35"/>
  <c r="I46" i="35"/>
  <c r="I47" i="35"/>
  <c r="I43" i="35"/>
  <c r="I38" i="35"/>
  <c r="I39" i="35"/>
  <c r="I40" i="35"/>
  <c r="I41" i="35"/>
  <c r="I42" i="35"/>
  <c r="H98" i="35"/>
  <c r="H100" i="35"/>
  <c r="H101" i="35"/>
  <c r="H102" i="35"/>
  <c r="H88" i="35"/>
  <c r="H89" i="35"/>
  <c r="H90" i="35"/>
  <c r="H91" i="35"/>
  <c r="H92" i="35"/>
  <c r="H93" i="35"/>
  <c r="H95" i="35"/>
  <c r="H96" i="35"/>
  <c r="H97" i="35"/>
  <c r="H83" i="35"/>
  <c r="H84" i="35"/>
  <c r="H85" i="35"/>
  <c r="H86" i="35"/>
  <c r="H87" i="35"/>
  <c r="H74" i="35"/>
  <c r="H77" i="35"/>
  <c r="H78" i="35"/>
  <c r="H79" i="35"/>
  <c r="H80" i="35"/>
  <c r="H81" i="35"/>
  <c r="H63" i="35"/>
  <c r="H64" i="35"/>
  <c r="H65" i="35"/>
  <c r="H66" i="35"/>
  <c r="H68" i="35"/>
  <c r="H69" i="35"/>
  <c r="H70" i="35"/>
  <c r="H71" i="35"/>
  <c r="H72" i="35"/>
  <c r="H51" i="35"/>
  <c r="H52" i="35"/>
  <c r="H53" i="35"/>
  <c r="H54" i="35"/>
  <c r="H55" i="35"/>
  <c r="H56" i="35"/>
  <c r="H57" i="35"/>
  <c r="H58" i="35"/>
  <c r="H59" i="35"/>
  <c r="H60" i="35"/>
  <c r="H61" i="35"/>
  <c r="H48" i="35"/>
  <c r="H49" i="35"/>
  <c r="H44" i="35"/>
  <c r="H45" i="35"/>
  <c r="H46" i="35"/>
  <c r="H47" i="35"/>
  <c r="H43" i="35"/>
  <c r="H38" i="35"/>
  <c r="H39" i="35"/>
  <c r="H40" i="35"/>
  <c r="H41" i="35"/>
  <c r="H42" i="35"/>
  <c r="Y161" i="41" l="1"/>
  <c r="Z161" i="41" s="1"/>
  <c r="AA161" i="41" s="1"/>
  <c r="Y194" i="41"/>
  <c r="Z194" i="41" s="1"/>
  <c r="AA194" i="41" s="1"/>
  <c r="Y154" i="41"/>
  <c r="Z154" i="41" s="1"/>
  <c r="AA154" i="41" s="1"/>
  <c r="Y158" i="41"/>
  <c r="Z158" i="41" s="1"/>
  <c r="AA158" i="41" s="1"/>
  <c r="Y164" i="41"/>
  <c r="Z164" i="41" s="1"/>
  <c r="AA164" i="41" s="1"/>
  <c r="Y193" i="41"/>
  <c r="Z193" i="41" s="1"/>
  <c r="AA193" i="41" s="1"/>
  <c r="Y12" i="41"/>
  <c r="Z12" i="41" s="1"/>
  <c r="AA12" i="41" s="1"/>
  <c r="Y20" i="41"/>
  <c r="Z20" i="41" s="1"/>
  <c r="AA20" i="41" s="1"/>
  <c r="Y37" i="41"/>
  <c r="Z37" i="41" s="1"/>
  <c r="AA37" i="41" s="1"/>
  <c r="Y203" i="41"/>
  <c r="Z203" i="41" s="1"/>
  <c r="AA203" i="41" s="1"/>
  <c r="Y46" i="41"/>
  <c r="Z46" i="41" s="1"/>
  <c r="AA46" i="41" s="1"/>
  <c r="Y53" i="41"/>
  <c r="Z53" i="41" s="1"/>
  <c r="AA53" i="41" s="1"/>
  <c r="Y100" i="41"/>
  <c r="Z100" i="41" s="1"/>
  <c r="AA100" i="41" s="1"/>
  <c r="Y127" i="41"/>
  <c r="Z127" i="41" s="1"/>
  <c r="AA127" i="41" s="1"/>
  <c r="Y128" i="41"/>
  <c r="Z128" i="41" s="1"/>
  <c r="AA128" i="41" s="1"/>
  <c r="Y130" i="41"/>
  <c r="Z130" i="41" s="1"/>
  <c r="AA130" i="41" s="1"/>
  <c r="Y215" i="41"/>
  <c r="Z215" i="41" s="1"/>
  <c r="AA215" i="41" s="1"/>
  <c r="Y220" i="41"/>
  <c r="Z220" i="41" s="1"/>
  <c r="AA220" i="41" s="1"/>
  <c r="Y141" i="41"/>
  <c r="Z141" i="41" s="1"/>
  <c r="AA141" i="41" s="1"/>
  <c r="Y176" i="41"/>
  <c r="Z176" i="41" s="1"/>
  <c r="AA176" i="41" s="1"/>
  <c r="Y178" i="41"/>
  <c r="Z178" i="41" s="1"/>
  <c r="AA178" i="41" s="1"/>
  <c r="Y179" i="41"/>
  <c r="Z179" i="41" s="1"/>
  <c r="AA179" i="41" s="1"/>
  <c r="Y181" i="41"/>
  <c r="Z181" i="41" s="1"/>
  <c r="AA181" i="41" s="1"/>
  <c r="Y183" i="41"/>
  <c r="Z183" i="41" s="1"/>
  <c r="AA183" i="41" s="1"/>
  <c r="Y185" i="41"/>
  <c r="Z185" i="41" s="1"/>
  <c r="AA185" i="41" s="1"/>
  <c r="Y186" i="41"/>
  <c r="Z186" i="41" s="1"/>
  <c r="AA186" i="41" s="1"/>
  <c r="Y198" i="41"/>
  <c r="Z198" i="41" s="1"/>
  <c r="AA198" i="41" s="1"/>
  <c r="Y200" i="41"/>
  <c r="Z200" i="41" s="1"/>
  <c r="AA200" i="41" s="1"/>
  <c r="Y201" i="41"/>
  <c r="Z201" i="41" s="1"/>
  <c r="AA201" i="41" s="1"/>
  <c r="Y92" i="41"/>
  <c r="Z92" i="41" s="1"/>
  <c r="AA92" i="41" s="1"/>
  <c r="AB92" i="41"/>
  <c r="Y131" i="41"/>
  <c r="Z131" i="41" s="1"/>
  <c r="AA131" i="41" s="1"/>
  <c r="AB131" i="41"/>
  <c r="Y140" i="41"/>
  <c r="Z140" i="41" s="1"/>
  <c r="AA140" i="41" s="1"/>
  <c r="AB140" i="41"/>
  <c r="Y63" i="41"/>
  <c r="Z63" i="41" s="1"/>
  <c r="AA63" i="41" s="1"/>
  <c r="AB63" i="41"/>
  <c r="Y42" i="41"/>
  <c r="Z42" i="41" s="1"/>
  <c r="AA42" i="41" s="1"/>
  <c r="AB42" i="41"/>
  <c r="Y18" i="41"/>
  <c r="Z18" i="41" s="1"/>
  <c r="AA18" i="41" s="1"/>
  <c r="AB18" i="41"/>
  <c r="Y30" i="41"/>
  <c r="Z30" i="41" s="1"/>
  <c r="AA30" i="41" s="1"/>
  <c r="AB30" i="41"/>
  <c r="Y34" i="41"/>
  <c r="Z34" i="41" s="1"/>
  <c r="AA34" i="41" s="1"/>
  <c r="AB34" i="41"/>
  <c r="Y56" i="41"/>
  <c r="Z56" i="41" s="1"/>
  <c r="AA56" i="41" s="1"/>
  <c r="AB56" i="41"/>
  <c r="Y96" i="41"/>
  <c r="Z96" i="41" s="1"/>
  <c r="AA96" i="41" s="1"/>
  <c r="AB96" i="41"/>
  <c r="Y99" i="41"/>
  <c r="Z99" i="41" s="1"/>
  <c r="AA99" i="41" s="1"/>
  <c r="AB99" i="41"/>
  <c r="Y118" i="41"/>
  <c r="Z118" i="41" s="1"/>
  <c r="AA118" i="41" s="1"/>
  <c r="AB118" i="41"/>
  <c r="Y120" i="41"/>
  <c r="Z120" i="41" s="1"/>
  <c r="AA120" i="41" s="1"/>
  <c r="AB120" i="41"/>
  <c r="Y133" i="41"/>
  <c r="Z133" i="41" s="1"/>
  <c r="AA133" i="41" s="1"/>
  <c r="AB133" i="41"/>
  <c r="Y136" i="41"/>
  <c r="Z136" i="41" s="1"/>
  <c r="AA136" i="41" s="1"/>
  <c r="AB136" i="41"/>
  <c r="Y169" i="41"/>
  <c r="Z169" i="41" s="1"/>
  <c r="AA169" i="41" s="1"/>
  <c r="AB169" i="41"/>
  <c r="Y35" i="41"/>
  <c r="Z35" i="41" s="1"/>
  <c r="AA35" i="41" s="1"/>
  <c r="Y114" i="41"/>
  <c r="Z114" i="41" s="1"/>
  <c r="AA114" i="41" s="1"/>
  <c r="Y115" i="41"/>
  <c r="Z115" i="41" s="1"/>
  <c r="AA115" i="41" s="1"/>
  <c r="Y117" i="41"/>
  <c r="Z117" i="41" s="1"/>
  <c r="AA117" i="41" s="1"/>
  <c r="Y129" i="41"/>
  <c r="Z129" i="41" s="1"/>
  <c r="AA129" i="41" s="1"/>
  <c r="Y135" i="41"/>
  <c r="Z135" i="41" s="1"/>
  <c r="AA135" i="41" s="1"/>
  <c r="Y148" i="41"/>
  <c r="Z148" i="41" s="1"/>
  <c r="AA148" i="41" s="1"/>
  <c r="Y150" i="41"/>
  <c r="Z150" i="41" s="1"/>
  <c r="AA150" i="41" s="1"/>
  <c r="Y152" i="41"/>
  <c r="Z152" i="41" s="1"/>
  <c r="AA152" i="41" s="1"/>
  <c r="Y165" i="41"/>
  <c r="Z165" i="41" s="1"/>
  <c r="AA165" i="41" s="1"/>
  <c r="Y168" i="41"/>
  <c r="Z168" i="41" s="1"/>
  <c r="AA168" i="41" s="1"/>
  <c r="Y213" i="41"/>
  <c r="Z213" i="41" s="1"/>
  <c r="AA213" i="41" s="1"/>
  <c r="Y28" i="41"/>
  <c r="Z28" i="41" s="1"/>
  <c r="AA28" i="41" s="1"/>
  <c r="AB28" i="41"/>
  <c r="Y39" i="41"/>
  <c r="Z39" i="41" s="1"/>
  <c r="AA39" i="41" s="1"/>
  <c r="AB39" i="41"/>
  <c r="Y57" i="41"/>
  <c r="Z57" i="41" s="1"/>
  <c r="AA57" i="41" s="1"/>
  <c r="AB57" i="41"/>
  <c r="Y60" i="41"/>
  <c r="Z60" i="41" s="1"/>
  <c r="AA60" i="41" s="1"/>
  <c r="AB60" i="41"/>
  <c r="Y67" i="41"/>
  <c r="Z67" i="41" s="1"/>
  <c r="AA67" i="41" s="1"/>
  <c r="AB67" i="41"/>
  <c r="Y13" i="41"/>
  <c r="Z13" i="41" s="1"/>
  <c r="AA13" i="41" s="1"/>
  <c r="AB13" i="41"/>
  <c r="Y23" i="41"/>
  <c r="Z23" i="41" s="1"/>
  <c r="AA23" i="41" s="1"/>
  <c r="AB23" i="41"/>
  <c r="Y36" i="41"/>
  <c r="Z36" i="41" s="1"/>
  <c r="AA36" i="41" s="1"/>
  <c r="AB36" i="41"/>
  <c r="Y38" i="41"/>
  <c r="Z38" i="41" s="1"/>
  <c r="AA38" i="41" s="1"/>
  <c r="AB38" i="41"/>
  <c r="Y44" i="41"/>
  <c r="Z44" i="41" s="1"/>
  <c r="AA44" i="41" s="1"/>
  <c r="AB44" i="41"/>
  <c r="Y51" i="41"/>
  <c r="Z51" i="41" s="1"/>
  <c r="AA51" i="41" s="1"/>
  <c r="AB51" i="41"/>
  <c r="Y54" i="41"/>
  <c r="Z54" i="41" s="1"/>
  <c r="AA54" i="41" s="1"/>
  <c r="AB54" i="41"/>
  <c r="Y65" i="41"/>
  <c r="Z65" i="41" s="1"/>
  <c r="AA65" i="41" s="1"/>
  <c r="AB65" i="41"/>
  <c r="Y70" i="41"/>
  <c r="Z70" i="41" s="1"/>
  <c r="AA70" i="41" s="1"/>
  <c r="AB70" i="41"/>
  <c r="Y72" i="41"/>
  <c r="Z72" i="41" s="1"/>
  <c r="AA72" i="41" s="1"/>
  <c r="AB72" i="41"/>
  <c r="Y74" i="41"/>
  <c r="Z74" i="41" s="1"/>
  <c r="AA74" i="41" s="1"/>
  <c r="AB74" i="41"/>
  <c r="Y75" i="41"/>
  <c r="Z75" i="41" s="1"/>
  <c r="AA75" i="41" s="1"/>
  <c r="AB75" i="41"/>
  <c r="Y76" i="41"/>
  <c r="Z76" i="41" s="1"/>
  <c r="AA76" i="41" s="1"/>
  <c r="AB76" i="41"/>
  <c r="Y87" i="41"/>
  <c r="Z87" i="41" s="1"/>
  <c r="AA87" i="41" s="1"/>
  <c r="AB87" i="41"/>
  <c r="Y89" i="41"/>
  <c r="Z89" i="41" s="1"/>
  <c r="AA89" i="41" s="1"/>
  <c r="AB89" i="41"/>
  <c r="Y91" i="41"/>
  <c r="Z91" i="41" s="1"/>
  <c r="AA91" i="41" s="1"/>
  <c r="AB91" i="41"/>
  <c r="Y106" i="41"/>
  <c r="Z106" i="41" s="1"/>
  <c r="AA106" i="41" s="1"/>
  <c r="AB106" i="41"/>
  <c r="Y110" i="41"/>
  <c r="Z110" i="41" s="1"/>
  <c r="AA110" i="41" s="1"/>
  <c r="AB110" i="41"/>
  <c r="Y112" i="41"/>
  <c r="Z112" i="41" s="1"/>
  <c r="AA112" i="41" s="1"/>
  <c r="AB112" i="41"/>
  <c r="Y123" i="41"/>
  <c r="Z123" i="41" s="1"/>
  <c r="AA123" i="41" s="1"/>
  <c r="AB123" i="41"/>
  <c r="Y125" i="41"/>
  <c r="Z125" i="41" s="1"/>
  <c r="AA125" i="41" s="1"/>
  <c r="AB125" i="41"/>
  <c r="Y146" i="41"/>
  <c r="Z146" i="41" s="1"/>
  <c r="AA146" i="41" s="1"/>
  <c r="AB146" i="41"/>
  <c r="Y17" i="41"/>
  <c r="Z17" i="41" s="1"/>
  <c r="AA17" i="41" s="1"/>
  <c r="Y21" i="41"/>
  <c r="Z21" i="41" s="1"/>
  <c r="AA21" i="41" s="1"/>
  <c r="Y27" i="41"/>
  <c r="Z27" i="41" s="1"/>
  <c r="AA27" i="41" s="1"/>
  <c r="Y29" i="41"/>
  <c r="Z29" i="41" s="1"/>
  <c r="AA29" i="41" s="1"/>
  <c r="Y31" i="41"/>
  <c r="Z31" i="41" s="1"/>
  <c r="AA31" i="41" s="1"/>
  <c r="Y33" i="41"/>
  <c r="Z33" i="41" s="1"/>
  <c r="AA33" i="41" s="1"/>
  <c r="Y40" i="41"/>
  <c r="Z40" i="41" s="1"/>
  <c r="AA40" i="41" s="1"/>
  <c r="Y47" i="41"/>
  <c r="Z47" i="41" s="1"/>
  <c r="AA47" i="41" s="1"/>
  <c r="Y66" i="41"/>
  <c r="Z66" i="41" s="1"/>
  <c r="AA66" i="41" s="1"/>
  <c r="Y98" i="41"/>
  <c r="Z98" i="41" s="1"/>
  <c r="AA98" i="41" s="1"/>
  <c r="Y174" i="41"/>
  <c r="Z174" i="41" s="1"/>
  <c r="AA174" i="41" s="1"/>
  <c r="Y188" i="41"/>
  <c r="Z188" i="41" s="1"/>
  <c r="AA188" i="41" s="1"/>
  <c r="Y191" i="41"/>
  <c r="Z191" i="41" s="1"/>
  <c r="AA191" i="41" s="1"/>
  <c r="Y196" i="41"/>
  <c r="Z196" i="41" s="1"/>
  <c r="AA196" i="41" s="1"/>
  <c r="Y205" i="41"/>
  <c r="Z205" i="41" s="1"/>
  <c r="AA205" i="41" s="1"/>
  <c r="Y207" i="41"/>
  <c r="Z207" i="41" s="1"/>
  <c r="AA207" i="41" s="1"/>
  <c r="Y208" i="41"/>
  <c r="Z208" i="41" s="1"/>
  <c r="AA208" i="41" s="1"/>
  <c r="Y210" i="41"/>
  <c r="Z210" i="41" s="1"/>
  <c r="AA210" i="41" s="1"/>
  <c r="Y212" i="41"/>
  <c r="Z212" i="41" s="1"/>
  <c r="AA212" i="41" s="1"/>
  <c r="Y217" i="41"/>
  <c r="Z217" i="41" s="1"/>
  <c r="AA217" i="41" s="1"/>
  <c r="Y16" i="41"/>
  <c r="Z16" i="41" s="1"/>
  <c r="AA16" i="41" s="1"/>
  <c r="Y19" i="41"/>
  <c r="Z19" i="41" s="1"/>
  <c r="AA19" i="41" s="1"/>
  <c r="Y104" i="41"/>
  <c r="Z104" i="41" s="1"/>
  <c r="AA104" i="41" s="1"/>
  <c r="Y190" i="41"/>
  <c r="Z190" i="41" s="1"/>
  <c r="AA190" i="41" s="1"/>
  <c r="Y219" i="41"/>
  <c r="Z219" i="41" s="1"/>
  <c r="AA219" i="41" s="1"/>
  <c r="Y11" i="41"/>
  <c r="Z11" i="41" s="1"/>
  <c r="AA11" i="41" s="1"/>
  <c r="Y24" i="41"/>
  <c r="Z24" i="41" s="1"/>
  <c r="AA24" i="41" s="1"/>
  <c r="Y26" i="41"/>
  <c r="Z26" i="41" s="1"/>
  <c r="AA26" i="41" s="1"/>
  <c r="Y61" i="41"/>
  <c r="Z61" i="41" s="1"/>
  <c r="AA61" i="41" s="1"/>
  <c r="Y122" i="41"/>
  <c r="Z122" i="41" s="1"/>
  <c r="AA122" i="41" s="1"/>
  <c r="Y50" i="41"/>
  <c r="Z50" i="41" s="1"/>
  <c r="AA50" i="41" s="1"/>
  <c r="Y68" i="41"/>
  <c r="Z68" i="41" s="1"/>
  <c r="AA68" i="41" s="1"/>
  <c r="Y103" i="41"/>
  <c r="Z103" i="41" s="1"/>
  <c r="AA103" i="41" s="1"/>
  <c r="Y126" i="41"/>
  <c r="Z126" i="41" s="1"/>
  <c r="AA126" i="41" s="1"/>
  <c r="Y155" i="41"/>
  <c r="Z155" i="41" s="1"/>
  <c r="AA155" i="41" s="1"/>
  <c r="Y48" i="41"/>
  <c r="Z48" i="41" s="1"/>
  <c r="AA48" i="41" s="1"/>
  <c r="Y95" i="41"/>
  <c r="Z95" i="41" s="1"/>
  <c r="AA95" i="41" s="1"/>
  <c r="Y78" i="41"/>
  <c r="Z78" i="41" s="1"/>
  <c r="AA78" i="41" s="1"/>
  <c r="Y80" i="41"/>
  <c r="Z80" i="41" s="1"/>
  <c r="AA80" i="41" s="1"/>
  <c r="Y82" i="41"/>
  <c r="Z82" i="41" s="1"/>
  <c r="AA82" i="41" s="1"/>
  <c r="Y84" i="41"/>
  <c r="Z84" i="41" s="1"/>
  <c r="AA84" i="41" s="1"/>
  <c r="Y97" i="41"/>
  <c r="Z97" i="41" s="1"/>
  <c r="AA97" i="41" s="1"/>
  <c r="Y137" i="41"/>
  <c r="Z137" i="41" s="1"/>
  <c r="AA137" i="41" s="1"/>
  <c r="Y144" i="41"/>
  <c r="Z144" i="41" s="1"/>
  <c r="AA144" i="41" s="1"/>
  <c r="Y162" i="41"/>
  <c r="Z162" i="41" s="1"/>
  <c r="AA162" i="41" s="1"/>
  <c r="Y170" i="41"/>
  <c r="Z170" i="41" s="1"/>
  <c r="AA170" i="41" s="1"/>
  <c r="Y15" i="41"/>
  <c r="Z15" i="41" s="1"/>
  <c r="AA15" i="41" s="1"/>
  <c r="Y22" i="41"/>
  <c r="Z22" i="41" s="1"/>
  <c r="AA22" i="41" s="1"/>
  <c r="Y25" i="41"/>
  <c r="Z25" i="41" s="1"/>
  <c r="AA25" i="41" s="1"/>
  <c r="Y43" i="41"/>
  <c r="Z43" i="41" s="1"/>
  <c r="AA43" i="41" s="1"/>
  <c r="Y59" i="41"/>
  <c r="Z59" i="41" s="1"/>
  <c r="AA59" i="41" s="1"/>
  <c r="Y64" i="41"/>
  <c r="Z64" i="41" s="1"/>
  <c r="AA64" i="41" s="1"/>
  <c r="Y73" i="41"/>
  <c r="Z73" i="41" s="1"/>
  <c r="AA73" i="41" s="1"/>
  <c r="Y77" i="41"/>
  <c r="Z77" i="41" s="1"/>
  <c r="AA77" i="41" s="1"/>
  <c r="Y79" i="41"/>
  <c r="Z79" i="41" s="1"/>
  <c r="AA79" i="41" s="1"/>
  <c r="Y83" i="41"/>
  <c r="Z83" i="41" s="1"/>
  <c r="AA83" i="41" s="1"/>
  <c r="Y85" i="41"/>
  <c r="Z85" i="41" s="1"/>
  <c r="AA85" i="41" s="1"/>
  <c r="Y90" i="41"/>
  <c r="Z90" i="41" s="1"/>
  <c r="AA90" i="41" s="1"/>
  <c r="Y102" i="41"/>
  <c r="Z102" i="41" s="1"/>
  <c r="AA102" i="41" s="1"/>
  <c r="Y109" i="41"/>
  <c r="Z109" i="41" s="1"/>
  <c r="AA109" i="41" s="1"/>
  <c r="Y116" i="41"/>
  <c r="Z116" i="41" s="1"/>
  <c r="AA116" i="41" s="1"/>
  <c r="Y119" i="41"/>
  <c r="Z119" i="41" s="1"/>
  <c r="AA119" i="41" s="1"/>
  <c r="Y124" i="41"/>
  <c r="Z124" i="41" s="1"/>
  <c r="AA124" i="41" s="1"/>
  <c r="Y132" i="41"/>
  <c r="Z132" i="41" s="1"/>
  <c r="AA132" i="41" s="1"/>
  <c r="Y134" i="41"/>
  <c r="Z134" i="41" s="1"/>
  <c r="AA134" i="41" s="1"/>
  <c r="Y138" i="41"/>
  <c r="Z138" i="41" s="1"/>
  <c r="AA138" i="41" s="1"/>
  <c r="Y143" i="41"/>
  <c r="Z143" i="41" s="1"/>
  <c r="AA143" i="41" s="1"/>
  <c r="Y145" i="41"/>
  <c r="Z145" i="41" s="1"/>
  <c r="AA145" i="41" s="1"/>
  <c r="Y149" i="41"/>
  <c r="Z149" i="41" s="1"/>
  <c r="AA149" i="41" s="1"/>
  <c r="Y151" i="41"/>
  <c r="Z151" i="41" s="1"/>
  <c r="AA151" i="41" s="1"/>
  <c r="Y167" i="41"/>
  <c r="Z167" i="41" s="1"/>
  <c r="AA167" i="41" s="1"/>
  <c r="Y171" i="41"/>
  <c r="Z171" i="41" s="1"/>
  <c r="AA171" i="41" s="1"/>
  <c r="Y173" i="41"/>
  <c r="Z173" i="41" s="1"/>
  <c r="AA173" i="41" s="1"/>
  <c r="Y180" i="41"/>
  <c r="Z180" i="41" s="1"/>
  <c r="AA180" i="41" s="1"/>
  <c r="Y182" i="41"/>
  <c r="Z182" i="41" s="1"/>
  <c r="AA182" i="41" s="1"/>
  <c r="Y202" i="41"/>
  <c r="Z202" i="41" s="1"/>
  <c r="AA202" i="41" s="1"/>
  <c r="Y209" i="41"/>
  <c r="Z209" i="41" s="1"/>
  <c r="AA209" i="41" s="1"/>
  <c r="Y211" i="41"/>
  <c r="Z211" i="41" s="1"/>
  <c r="AA211" i="41" s="1"/>
  <c r="Y214" i="41"/>
  <c r="Z214" i="41" s="1"/>
  <c r="AA214" i="41" s="1"/>
  <c r="Y14" i="41"/>
  <c r="Z14" i="41" s="1"/>
  <c r="AA14" i="41" s="1"/>
  <c r="Y32" i="41"/>
  <c r="Z32" i="41" s="1"/>
  <c r="AA32" i="41" s="1"/>
  <c r="Y41" i="41"/>
  <c r="Z41" i="41" s="1"/>
  <c r="AA41" i="41" s="1"/>
  <c r="Y45" i="41"/>
  <c r="Z45" i="41" s="1"/>
  <c r="AA45" i="41" s="1"/>
  <c r="Y49" i="41"/>
  <c r="Z49" i="41" s="1"/>
  <c r="AA49" i="41" s="1"/>
  <c r="Y52" i="41"/>
  <c r="Z52" i="41" s="1"/>
  <c r="AA52" i="41" s="1"/>
  <c r="Y55" i="41"/>
  <c r="Z55" i="41" s="1"/>
  <c r="AA55" i="41" s="1"/>
  <c r="Y58" i="41"/>
  <c r="Z58" i="41" s="1"/>
  <c r="AA58" i="41" s="1"/>
  <c r="Y62" i="41"/>
  <c r="Z62" i="41" s="1"/>
  <c r="AA62" i="41" s="1"/>
  <c r="Y69" i="41"/>
  <c r="Z69" i="41" s="1"/>
  <c r="AA69" i="41" s="1"/>
  <c r="Y71" i="41"/>
  <c r="Z71" i="41" s="1"/>
  <c r="AA71" i="41" s="1"/>
  <c r="Y81" i="41"/>
  <c r="Z81" i="41" s="1"/>
  <c r="AA81" i="41" s="1"/>
  <c r="Y86" i="41"/>
  <c r="Z86" i="41" s="1"/>
  <c r="AA86" i="41" s="1"/>
  <c r="Y88" i="41"/>
  <c r="Z88" i="41" s="1"/>
  <c r="AA88" i="41" s="1"/>
  <c r="Y94" i="41"/>
  <c r="Z94" i="41" s="1"/>
  <c r="AA94" i="41" s="1"/>
  <c r="Y107" i="41"/>
  <c r="Z107" i="41" s="1"/>
  <c r="AA107" i="41" s="1"/>
  <c r="Y113" i="41"/>
  <c r="Z113" i="41" s="1"/>
  <c r="AA113" i="41" s="1"/>
  <c r="Y121" i="41"/>
  <c r="Z121" i="41" s="1"/>
  <c r="AA121" i="41" s="1"/>
  <c r="Y139" i="41"/>
  <c r="Z139" i="41" s="1"/>
  <c r="AA139" i="41" s="1"/>
  <c r="Y142" i="41"/>
  <c r="Z142" i="41" s="1"/>
  <c r="AA142" i="41" s="1"/>
  <c r="Y157" i="41"/>
  <c r="Z157" i="41" s="1"/>
  <c r="AA157" i="41" s="1"/>
  <c r="Y160" i="41"/>
  <c r="Z160" i="41" s="1"/>
  <c r="AA160" i="41" s="1"/>
  <c r="Y163" i="41"/>
  <c r="Z163" i="41" s="1"/>
  <c r="AA163" i="41" s="1"/>
  <c r="Y175" i="41"/>
  <c r="Z175" i="41" s="1"/>
  <c r="AA175" i="41" s="1"/>
  <c r="Y177" i="41"/>
  <c r="Z177" i="41" s="1"/>
  <c r="AA177" i="41" s="1"/>
  <c r="Y184" i="41"/>
  <c r="Z184" i="41" s="1"/>
  <c r="AA184" i="41" s="1"/>
  <c r="Y187" i="41"/>
  <c r="Z187" i="41" s="1"/>
  <c r="AA187" i="41" s="1"/>
  <c r="Y189" i="41"/>
  <c r="Z189" i="41" s="1"/>
  <c r="AA189" i="41" s="1"/>
  <c r="Y195" i="41"/>
  <c r="Z195" i="41" s="1"/>
  <c r="AA195" i="41" s="1"/>
  <c r="Y199" i="41"/>
  <c r="Z199" i="41" s="1"/>
  <c r="AA199" i="41" s="1"/>
  <c r="Y204" i="41"/>
  <c r="Z204" i="41" s="1"/>
  <c r="AA204" i="41" s="1"/>
  <c r="Y206" i="41"/>
  <c r="Z206" i="41" s="1"/>
  <c r="AA206" i="41" s="1"/>
  <c r="Y216" i="41"/>
  <c r="Z216" i="41" s="1"/>
  <c r="AA216" i="41" s="1"/>
  <c r="Y218" i="41"/>
  <c r="Z218" i="41" s="1"/>
  <c r="AA218" i="41" s="1"/>
  <c r="Y221" i="41"/>
  <c r="Z221" i="41" s="1"/>
  <c r="AA221" i="41" s="1"/>
  <c r="Y105" i="41"/>
  <c r="Z105" i="41" s="1"/>
  <c r="AA105" i="41" s="1"/>
  <c r="X153" i="41"/>
  <c r="Y153" i="41" s="1"/>
  <c r="Z153" i="41" s="1"/>
  <c r="AA153" i="41" s="1"/>
  <c r="Y93" i="41"/>
  <c r="Z93" i="41" s="1"/>
  <c r="AA93" i="41" s="1"/>
  <c r="Y101" i="41"/>
  <c r="Z101" i="41" s="1"/>
  <c r="AA101" i="41" s="1"/>
  <c r="Y108" i="41"/>
  <c r="Z108" i="41" s="1"/>
  <c r="AA108" i="41" s="1"/>
  <c r="Y111" i="41"/>
  <c r="Z111" i="41" s="1"/>
  <c r="AA111" i="41" s="1"/>
  <c r="Y166" i="41"/>
  <c r="Z166" i="41" s="1"/>
  <c r="AA166" i="41" s="1"/>
  <c r="AA225" i="41" l="1"/>
  <c r="AE221" i="38"/>
  <c r="AF221" i="38" s="1"/>
  <c r="Q221" i="38"/>
  <c r="R221" i="38" s="1"/>
  <c r="AE220" i="38"/>
  <c r="AF220" i="38" s="1"/>
  <c r="Q220" i="38"/>
  <c r="R220" i="38" s="1"/>
  <c r="AE219" i="38"/>
  <c r="AF219" i="38" s="1"/>
  <c r="Q219" i="38"/>
  <c r="R219" i="38" s="1"/>
  <c r="AE218" i="38"/>
  <c r="AF218" i="38" s="1"/>
  <c r="AG218" i="38" s="1"/>
  <c r="AH218" i="38" s="1"/>
  <c r="AE217" i="38"/>
  <c r="AF217" i="38" s="1"/>
  <c r="AG217" i="38" s="1"/>
  <c r="AH217" i="38" s="1"/>
  <c r="AE216" i="38"/>
  <c r="AF216" i="38" s="1"/>
  <c r="AG216" i="38" s="1"/>
  <c r="AH216" i="38" s="1"/>
  <c r="AE215" i="38"/>
  <c r="AF215" i="38" s="1"/>
  <c r="Q215" i="38"/>
  <c r="R215" i="38" s="1"/>
  <c r="AE214" i="38"/>
  <c r="AF214" i="38" s="1"/>
  <c r="Q214" i="38"/>
  <c r="R214" i="38" s="1"/>
  <c r="AE213" i="38"/>
  <c r="AF213" i="38" s="1"/>
  <c r="Q213" i="38"/>
  <c r="R213" i="38" s="1"/>
  <c r="AG213" i="38" s="1"/>
  <c r="AH213" i="38" s="1"/>
  <c r="AE212" i="38"/>
  <c r="AF212" i="38" s="1"/>
  <c r="Q212" i="38"/>
  <c r="R212" i="38" s="1"/>
  <c r="AE211" i="38"/>
  <c r="AF211" i="38" s="1"/>
  <c r="Q211" i="38"/>
  <c r="R211" i="38" s="1"/>
  <c r="AE210" i="38"/>
  <c r="AF210" i="38" s="1"/>
  <c r="Q210" i="38"/>
  <c r="R210" i="38" s="1"/>
  <c r="AE209" i="38"/>
  <c r="AF209" i="38" s="1"/>
  <c r="Q209" i="38"/>
  <c r="R209" i="38" s="1"/>
  <c r="AE208" i="38"/>
  <c r="AF208" i="38" s="1"/>
  <c r="Q208" i="38"/>
  <c r="R208" i="38" s="1"/>
  <c r="AE207" i="38"/>
  <c r="AF207" i="38" s="1"/>
  <c r="Q207" i="38"/>
  <c r="R207" i="38" s="1"/>
  <c r="AE206" i="38"/>
  <c r="AF206" i="38" s="1"/>
  <c r="Q206" i="38"/>
  <c r="R206" i="38" s="1"/>
  <c r="AE205" i="38"/>
  <c r="AF205" i="38" s="1"/>
  <c r="Q205" i="38"/>
  <c r="R205" i="38" s="1"/>
  <c r="AG205" i="38" s="1"/>
  <c r="AH205" i="38" s="1"/>
  <c r="AE204" i="38"/>
  <c r="AF204" i="38" s="1"/>
  <c r="Q204" i="38"/>
  <c r="R204" i="38" s="1"/>
  <c r="AE203" i="38"/>
  <c r="AF203" i="38" s="1"/>
  <c r="Q203" i="38"/>
  <c r="R203" i="38" s="1"/>
  <c r="AE202" i="38"/>
  <c r="AF202" i="38" s="1"/>
  <c r="Q202" i="38"/>
  <c r="R202" i="38" s="1"/>
  <c r="AE201" i="38"/>
  <c r="AF201" i="38" s="1"/>
  <c r="Q201" i="38"/>
  <c r="R201" i="38" s="1"/>
  <c r="AE200" i="38"/>
  <c r="AF200" i="38" s="1"/>
  <c r="Q200" i="38"/>
  <c r="R200" i="38" s="1"/>
  <c r="AE199" i="38"/>
  <c r="AF199" i="38" s="1"/>
  <c r="Q199" i="38"/>
  <c r="R199" i="38" s="1"/>
  <c r="AE198" i="38"/>
  <c r="AF198" i="38" s="1"/>
  <c r="Q198" i="38"/>
  <c r="R198" i="38" s="1"/>
  <c r="AE197" i="38"/>
  <c r="AF197" i="38" s="1"/>
  <c r="Q197" i="38"/>
  <c r="R197" i="38" s="1"/>
  <c r="AG197" i="38" s="1"/>
  <c r="AH197" i="38" s="1"/>
  <c r="AE196" i="38"/>
  <c r="AF196" i="38" s="1"/>
  <c r="Q196" i="38"/>
  <c r="R196" i="38" s="1"/>
  <c r="AE195" i="38"/>
  <c r="AF195" i="38" s="1"/>
  <c r="Q195" i="38"/>
  <c r="R195" i="38" s="1"/>
  <c r="AE194" i="38"/>
  <c r="AF194" i="38" s="1"/>
  <c r="Q194" i="38"/>
  <c r="R194" i="38" s="1"/>
  <c r="AE193" i="38"/>
  <c r="AF193" i="38" s="1"/>
  <c r="Q193" i="38"/>
  <c r="R193" i="38" s="1"/>
  <c r="AE192" i="38"/>
  <c r="AF192" i="38" s="1"/>
  <c r="Q192" i="38"/>
  <c r="R192" i="38" s="1"/>
  <c r="AE191" i="38"/>
  <c r="AF191" i="38" s="1"/>
  <c r="Q191" i="38"/>
  <c r="R191" i="38" s="1"/>
  <c r="AE190" i="38"/>
  <c r="AF190" i="38" s="1"/>
  <c r="Q190" i="38"/>
  <c r="R190" i="38" s="1"/>
  <c r="AE189" i="38"/>
  <c r="AF189" i="38" s="1"/>
  <c r="Q189" i="38"/>
  <c r="R189" i="38" s="1"/>
  <c r="AG189" i="38" s="1"/>
  <c r="AH189" i="38" s="1"/>
  <c r="AE188" i="38"/>
  <c r="AF188" i="38" s="1"/>
  <c r="Q188" i="38"/>
  <c r="R188" i="38" s="1"/>
  <c r="AE187" i="38"/>
  <c r="AF187" i="38" s="1"/>
  <c r="Q187" i="38"/>
  <c r="R187" i="38" s="1"/>
  <c r="AE186" i="38"/>
  <c r="AF186" i="38" s="1"/>
  <c r="Q186" i="38"/>
  <c r="R186" i="38" s="1"/>
  <c r="AE185" i="38"/>
  <c r="AF185" i="38" s="1"/>
  <c r="Q185" i="38"/>
  <c r="R185" i="38" s="1"/>
  <c r="AE184" i="38"/>
  <c r="AF184" i="38" s="1"/>
  <c r="Q184" i="38"/>
  <c r="R184" i="38" s="1"/>
  <c r="AE183" i="38"/>
  <c r="AF183" i="38" s="1"/>
  <c r="Q183" i="38"/>
  <c r="R183" i="38" s="1"/>
  <c r="AE182" i="38"/>
  <c r="AF182" i="38" s="1"/>
  <c r="Q182" i="38"/>
  <c r="R182" i="38" s="1"/>
  <c r="AG182" i="38" s="1"/>
  <c r="AH182" i="38" s="1"/>
  <c r="AE181" i="38"/>
  <c r="AF181" i="38" s="1"/>
  <c r="Q181" i="38"/>
  <c r="R181" i="38" s="1"/>
  <c r="AG181" i="38" s="1"/>
  <c r="AH181" i="38" s="1"/>
  <c r="AE180" i="38"/>
  <c r="AF180" i="38" s="1"/>
  <c r="Q180" i="38"/>
  <c r="R180" i="38" s="1"/>
  <c r="AE179" i="38"/>
  <c r="AF179" i="38" s="1"/>
  <c r="Q179" i="38"/>
  <c r="R179" i="38" s="1"/>
  <c r="AE178" i="38"/>
  <c r="AF178" i="38" s="1"/>
  <c r="Q178" i="38"/>
  <c r="R178" i="38" s="1"/>
  <c r="AE177" i="38"/>
  <c r="AF177" i="38" s="1"/>
  <c r="Q177" i="38"/>
  <c r="R177" i="38" s="1"/>
  <c r="AE176" i="38"/>
  <c r="AF176" i="38" s="1"/>
  <c r="Q176" i="38"/>
  <c r="R176" i="38" s="1"/>
  <c r="AE175" i="38"/>
  <c r="AF175" i="38" s="1"/>
  <c r="Q175" i="38"/>
  <c r="R175" i="38" s="1"/>
  <c r="AE174" i="38"/>
  <c r="AF174" i="38" s="1"/>
  <c r="Q174" i="38"/>
  <c r="R174" i="38" s="1"/>
  <c r="AE173" i="38"/>
  <c r="AF173" i="38" s="1"/>
  <c r="Q173" i="38"/>
  <c r="R173" i="38" s="1"/>
  <c r="AE172" i="38"/>
  <c r="AF172" i="38" s="1"/>
  <c r="Q172" i="38"/>
  <c r="R172" i="38" s="1"/>
  <c r="AE171" i="38"/>
  <c r="AF171" i="38" s="1"/>
  <c r="Q171" i="38"/>
  <c r="R171" i="38" s="1"/>
  <c r="AE170" i="38"/>
  <c r="AF170" i="38" s="1"/>
  <c r="Q170" i="38"/>
  <c r="R170" i="38" s="1"/>
  <c r="AE169" i="38"/>
  <c r="AF169" i="38" s="1"/>
  <c r="Q169" i="38"/>
  <c r="R169" i="38" s="1"/>
  <c r="AE168" i="38"/>
  <c r="AF168" i="38" s="1"/>
  <c r="Q168" i="38"/>
  <c r="R168" i="38" s="1"/>
  <c r="AE167" i="38"/>
  <c r="AF167" i="38" s="1"/>
  <c r="Q167" i="38"/>
  <c r="R167" i="38" s="1"/>
  <c r="AE166" i="38"/>
  <c r="AF166" i="38" s="1"/>
  <c r="Q166" i="38"/>
  <c r="R166" i="38" s="1"/>
  <c r="AE165" i="38"/>
  <c r="AF165" i="38" s="1"/>
  <c r="Q165" i="38"/>
  <c r="R165" i="38" s="1"/>
  <c r="AE164" i="38"/>
  <c r="AF164" i="38" s="1"/>
  <c r="Q164" i="38"/>
  <c r="R164" i="38" s="1"/>
  <c r="AE163" i="38"/>
  <c r="AF163" i="38" s="1"/>
  <c r="Q163" i="38"/>
  <c r="R163" i="38" s="1"/>
  <c r="AE162" i="38"/>
  <c r="AF162" i="38" s="1"/>
  <c r="Q162" i="38"/>
  <c r="R162" i="38" s="1"/>
  <c r="AE161" i="38"/>
  <c r="AF161" i="38" s="1"/>
  <c r="Q161" i="38"/>
  <c r="R161" i="38" s="1"/>
  <c r="AE160" i="38"/>
  <c r="AF160" i="38" s="1"/>
  <c r="Q160" i="38"/>
  <c r="R160" i="38" s="1"/>
  <c r="AE159" i="38"/>
  <c r="AF159" i="38" s="1"/>
  <c r="Q159" i="38"/>
  <c r="R159" i="38" s="1"/>
  <c r="AE158" i="38"/>
  <c r="AF158" i="38" s="1"/>
  <c r="Q158" i="38"/>
  <c r="R158" i="38" s="1"/>
  <c r="AE157" i="38"/>
  <c r="AF157" i="38" s="1"/>
  <c r="Q157" i="38"/>
  <c r="R157" i="38" s="1"/>
  <c r="AE156" i="38"/>
  <c r="AF156" i="38" s="1"/>
  <c r="Q156" i="38"/>
  <c r="R156" i="38" s="1"/>
  <c r="AE155" i="38"/>
  <c r="AF155" i="38" s="1"/>
  <c r="Q155" i="38"/>
  <c r="R155" i="38" s="1"/>
  <c r="AE154" i="38"/>
  <c r="AF154" i="38" s="1"/>
  <c r="Q154" i="38"/>
  <c r="R154" i="38" s="1"/>
  <c r="AE153" i="38"/>
  <c r="AF153" i="38" s="1"/>
  <c r="Q153" i="38"/>
  <c r="R153" i="38" s="1"/>
  <c r="AE152" i="38"/>
  <c r="AF152" i="38" s="1"/>
  <c r="Q152" i="38"/>
  <c r="R152" i="38" s="1"/>
  <c r="AE151" i="38"/>
  <c r="AF151" i="38" s="1"/>
  <c r="Q151" i="38"/>
  <c r="R151" i="38" s="1"/>
  <c r="AE150" i="38"/>
  <c r="AF150" i="38" s="1"/>
  <c r="Q150" i="38"/>
  <c r="R150" i="38" s="1"/>
  <c r="AE149" i="38"/>
  <c r="AF149" i="38" s="1"/>
  <c r="Q149" i="38"/>
  <c r="R149" i="38" s="1"/>
  <c r="AE148" i="38"/>
  <c r="AF148" i="38" s="1"/>
  <c r="Q148" i="38"/>
  <c r="R148" i="38" s="1"/>
  <c r="AE147" i="38"/>
  <c r="AF147" i="38" s="1"/>
  <c r="Q147" i="38"/>
  <c r="R147" i="38" s="1"/>
  <c r="AE146" i="38"/>
  <c r="AF146" i="38" s="1"/>
  <c r="Q146" i="38"/>
  <c r="R146" i="38" s="1"/>
  <c r="AE145" i="38"/>
  <c r="AF145" i="38" s="1"/>
  <c r="Q145" i="38"/>
  <c r="R145" i="38" s="1"/>
  <c r="AE144" i="38"/>
  <c r="AF144" i="38" s="1"/>
  <c r="Q144" i="38"/>
  <c r="R144" i="38" s="1"/>
  <c r="AE143" i="38"/>
  <c r="AF143" i="38" s="1"/>
  <c r="Q143" i="38"/>
  <c r="R143" i="38" s="1"/>
  <c r="AE142" i="38"/>
  <c r="AF142" i="38" s="1"/>
  <c r="Q142" i="38"/>
  <c r="R142" i="38" s="1"/>
  <c r="AE141" i="38"/>
  <c r="AF141" i="38" s="1"/>
  <c r="Q141" i="38"/>
  <c r="R141" i="38" s="1"/>
  <c r="AE140" i="38"/>
  <c r="AF140" i="38" s="1"/>
  <c r="Q140" i="38"/>
  <c r="R140" i="38" s="1"/>
  <c r="AE139" i="38"/>
  <c r="AF139" i="38" s="1"/>
  <c r="Q139" i="38"/>
  <c r="R139" i="38" s="1"/>
  <c r="AE138" i="38"/>
  <c r="AF138" i="38" s="1"/>
  <c r="Q138" i="38"/>
  <c r="R138" i="38" s="1"/>
  <c r="AE137" i="38"/>
  <c r="AF137" i="38" s="1"/>
  <c r="Q137" i="38"/>
  <c r="R137" i="38" s="1"/>
  <c r="AE136" i="38"/>
  <c r="AF136" i="38" s="1"/>
  <c r="Q136" i="38"/>
  <c r="R136" i="38" s="1"/>
  <c r="AE135" i="38"/>
  <c r="AF135" i="38" s="1"/>
  <c r="Q135" i="38"/>
  <c r="R135" i="38" s="1"/>
  <c r="AE134" i="38"/>
  <c r="AF134" i="38" s="1"/>
  <c r="Q134" i="38"/>
  <c r="R134" i="38" s="1"/>
  <c r="AE133" i="38"/>
  <c r="AF133" i="38" s="1"/>
  <c r="Q133" i="38"/>
  <c r="R133" i="38" s="1"/>
  <c r="AE132" i="38"/>
  <c r="AF132" i="38" s="1"/>
  <c r="Q132" i="38"/>
  <c r="R132" i="38" s="1"/>
  <c r="AE131" i="38"/>
  <c r="AF131" i="38" s="1"/>
  <c r="Q131" i="38"/>
  <c r="R131" i="38" s="1"/>
  <c r="AE130" i="38"/>
  <c r="AF130" i="38" s="1"/>
  <c r="Q130" i="38"/>
  <c r="R130" i="38" s="1"/>
  <c r="AE129" i="38"/>
  <c r="AF129" i="38" s="1"/>
  <c r="Q129" i="38"/>
  <c r="R129" i="38" s="1"/>
  <c r="AE128" i="38"/>
  <c r="AF128" i="38" s="1"/>
  <c r="Q128" i="38"/>
  <c r="R128" i="38" s="1"/>
  <c r="AE127" i="38"/>
  <c r="AF127" i="38" s="1"/>
  <c r="Q127" i="38"/>
  <c r="R127" i="38" s="1"/>
  <c r="AE126" i="38"/>
  <c r="AF126" i="38" s="1"/>
  <c r="Q126" i="38"/>
  <c r="R126" i="38" s="1"/>
  <c r="AE125" i="38"/>
  <c r="AF125" i="38" s="1"/>
  <c r="Q125" i="38"/>
  <c r="R125" i="38" s="1"/>
  <c r="AE124" i="38"/>
  <c r="AF124" i="38" s="1"/>
  <c r="Q124" i="38"/>
  <c r="R124" i="38" s="1"/>
  <c r="AE123" i="38"/>
  <c r="AF123" i="38" s="1"/>
  <c r="Q123" i="38"/>
  <c r="R123" i="38" s="1"/>
  <c r="AE122" i="38"/>
  <c r="AF122" i="38" s="1"/>
  <c r="Q122" i="38"/>
  <c r="R122" i="38" s="1"/>
  <c r="AE121" i="38"/>
  <c r="AF121" i="38" s="1"/>
  <c r="Q121" i="38"/>
  <c r="R121" i="38" s="1"/>
  <c r="AE120" i="38"/>
  <c r="AF120" i="38" s="1"/>
  <c r="Q120" i="38"/>
  <c r="R120" i="38" s="1"/>
  <c r="AE119" i="38"/>
  <c r="AF119" i="38" s="1"/>
  <c r="Q119" i="38"/>
  <c r="R119" i="38" s="1"/>
  <c r="AE118" i="38"/>
  <c r="AF118" i="38" s="1"/>
  <c r="Q118" i="38"/>
  <c r="R118" i="38" s="1"/>
  <c r="AE117" i="38"/>
  <c r="AF117" i="38" s="1"/>
  <c r="Q117" i="38"/>
  <c r="R117" i="38" s="1"/>
  <c r="AE116" i="38"/>
  <c r="AF116" i="38" s="1"/>
  <c r="Q116" i="38"/>
  <c r="R116" i="38" s="1"/>
  <c r="AE115" i="38"/>
  <c r="AF115" i="38" s="1"/>
  <c r="Q115" i="38"/>
  <c r="R115" i="38" s="1"/>
  <c r="AE114" i="38"/>
  <c r="AF114" i="38" s="1"/>
  <c r="Q114" i="38"/>
  <c r="R114" i="38" s="1"/>
  <c r="AE113" i="38"/>
  <c r="AF113" i="38" s="1"/>
  <c r="Q113" i="38"/>
  <c r="R113" i="38" s="1"/>
  <c r="AE112" i="38"/>
  <c r="AF112" i="38" s="1"/>
  <c r="Q112" i="38"/>
  <c r="R112" i="38" s="1"/>
  <c r="AE111" i="38"/>
  <c r="AF111" i="38" s="1"/>
  <c r="Q111" i="38"/>
  <c r="R111" i="38" s="1"/>
  <c r="AE110" i="38"/>
  <c r="AF110" i="38" s="1"/>
  <c r="Q110" i="38"/>
  <c r="R110" i="38" s="1"/>
  <c r="AE109" i="38"/>
  <c r="AF109" i="38" s="1"/>
  <c r="Q109" i="38"/>
  <c r="R109" i="38" s="1"/>
  <c r="AE108" i="38"/>
  <c r="AF108" i="38" s="1"/>
  <c r="Q108" i="38"/>
  <c r="R108" i="38" s="1"/>
  <c r="AE107" i="38"/>
  <c r="AF107" i="38" s="1"/>
  <c r="Q107" i="38"/>
  <c r="R107" i="38" s="1"/>
  <c r="AE106" i="38"/>
  <c r="AF106" i="38" s="1"/>
  <c r="Q106" i="38"/>
  <c r="R106" i="38" s="1"/>
  <c r="AE105" i="38"/>
  <c r="AF105" i="38" s="1"/>
  <c r="Q105" i="38"/>
  <c r="R105" i="38" s="1"/>
  <c r="AE104" i="38"/>
  <c r="AF104" i="38" s="1"/>
  <c r="Q104" i="38"/>
  <c r="R104" i="38" s="1"/>
  <c r="AE103" i="38"/>
  <c r="AF103" i="38" s="1"/>
  <c r="Q103" i="38"/>
  <c r="R103" i="38" s="1"/>
  <c r="AE102" i="38"/>
  <c r="AF102" i="38" s="1"/>
  <c r="Q102" i="38"/>
  <c r="R102" i="38" s="1"/>
  <c r="AE101" i="38"/>
  <c r="AF101" i="38" s="1"/>
  <c r="Q101" i="38"/>
  <c r="R101" i="38" s="1"/>
  <c r="AE100" i="38"/>
  <c r="AF100" i="38" s="1"/>
  <c r="Q100" i="38"/>
  <c r="R100" i="38" s="1"/>
  <c r="AE99" i="38"/>
  <c r="AF99" i="38" s="1"/>
  <c r="Q99" i="38"/>
  <c r="R99" i="38" s="1"/>
  <c r="AG99" i="38" s="1"/>
  <c r="AH99" i="38" s="1"/>
  <c r="AE98" i="38"/>
  <c r="AF98" i="38" s="1"/>
  <c r="Q98" i="38"/>
  <c r="R98" i="38" s="1"/>
  <c r="AE97" i="38"/>
  <c r="AF97" i="38" s="1"/>
  <c r="Q97" i="38"/>
  <c r="R97" i="38" s="1"/>
  <c r="AE96" i="38"/>
  <c r="AF96" i="38" s="1"/>
  <c r="Q96" i="38"/>
  <c r="R96" i="38" s="1"/>
  <c r="AE95" i="38"/>
  <c r="AF95" i="38" s="1"/>
  <c r="Q95" i="38"/>
  <c r="R95" i="38" s="1"/>
  <c r="AE94" i="38"/>
  <c r="AF94" i="38" s="1"/>
  <c r="Q94" i="38"/>
  <c r="R94" i="38" s="1"/>
  <c r="AE93" i="38"/>
  <c r="AF93" i="38" s="1"/>
  <c r="Q93" i="38"/>
  <c r="R93" i="38" s="1"/>
  <c r="AE92" i="38"/>
  <c r="AF92" i="38" s="1"/>
  <c r="Q92" i="38"/>
  <c r="R92" i="38" s="1"/>
  <c r="AE91" i="38"/>
  <c r="AF91" i="38" s="1"/>
  <c r="Q91" i="38"/>
  <c r="R91" i="38" s="1"/>
  <c r="AG91" i="38" s="1"/>
  <c r="AH91" i="38" s="1"/>
  <c r="AE90" i="38"/>
  <c r="AF90" i="38" s="1"/>
  <c r="Q90" i="38"/>
  <c r="R90" i="38" s="1"/>
  <c r="AE89" i="38"/>
  <c r="AF89" i="38" s="1"/>
  <c r="Q89" i="38"/>
  <c r="R89" i="38" s="1"/>
  <c r="AE88" i="38"/>
  <c r="AF88" i="38" s="1"/>
  <c r="Q88" i="38"/>
  <c r="R88" i="38" s="1"/>
  <c r="AE87" i="38"/>
  <c r="AF87" i="38" s="1"/>
  <c r="Q87" i="38"/>
  <c r="R87" i="38" s="1"/>
  <c r="AE86" i="38"/>
  <c r="AF86" i="38" s="1"/>
  <c r="Q86" i="38"/>
  <c r="R86" i="38" s="1"/>
  <c r="AE85" i="38"/>
  <c r="AF85" i="38" s="1"/>
  <c r="Q85" i="38"/>
  <c r="R85" i="38" s="1"/>
  <c r="AE84" i="38"/>
  <c r="AF84" i="38" s="1"/>
  <c r="Q84" i="38"/>
  <c r="R84" i="38" s="1"/>
  <c r="AE83" i="38"/>
  <c r="AF83" i="38" s="1"/>
  <c r="Q83" i="38"/>
  <c r="R83" i="38" s="1"/>
  <c r="AG83" i="38" s="1"/>
  <c r="AH83" i="38" s="1"/>
  <c r="AE82" i="38"/>
  <c r="AF82" i="38" s="1"/>
  <c r="Q82" i="38"/>
  <c r="R82" i="38" s="1"/>
  <c r="AE81" i="38"/>
  <c r="AF81" i="38" s="1"/>
  <c r="Q81" i="38"/>
  <c r="R81" i="38" s="1"/>
  <c r="AE80" i="38"/>
  <c r="AF80" i="38" s="1"/>
  <c r="Q80" i="38"/>
  <c r="R80" i="38" s="1"/>
  <c r="AE79" i="38"/>
  <c r="AF79" i="38" s="1"/>
  <c r="Q79" i="38"/>
  <c r="R79" i="38" s="1"/>
  <c r="AE78" i="38"/>
  <c r="AF78" i="38" s="1"/>
  <c r="Q78" i="38"/>
  <c r="R78" i="38" s="1"/>
  <c r="AE77" i="38"/>
  <c r="AF77" i="38" s="1"/>
  <c r="Q77" i="38"/>
  <c r="R77" i="38" s="1"/>
  <c r="AE76" i="38"/>
  <c r="AF76" i="38" s="1"/>
  <c r="Q76" i="38"/>
  <c r="R76" i="38" s="1"/>
  <c r="AE75" i="38"/>
  <c r="AF75" i="38" s="1"/>
  <c r="Q75" i="38"/>
  <c r="R75" i="38" s="1"/>
  <c r="AE74" i="38"/>
  <c r="AF74" i="38" s="1"/>
  <c r="Q74" i="38"/>
  <c r="R74" i="38" s="1"/>
  <c r="AE73" i="38"/>
  <c r="AF73" i="38" s="1"/>
  <c r="Q73" i="38"/>
  <c r="R73" i="38" s="1"/>
  <c r="AE72" i="38"/>
  <c r="AF72" i="38" s="1"/>
  <c r="Q72" i="38"/>
  <c r="R72" i="38" s="1"/>
  <c r="AE71" i="38"/>
  <c r="AF71" i="38" s="1"/>
  <c r="Q71" i="38"/>
  <c r="R71" i="38" s="1"/>
  <c r="AE70" i="38"/>
  <c r="AF70" i="38" s="1"/>
  <c r="Q70" i="38"/>
  <c r="R70" i="38" s="1"/>
  <c r="AE69" i="38"/>
  <c r="AF69" i="38" s="1"/>
  <c r="Q69" i="38"/>
  <c r="R69" i="38" s="1"/>
  <c r="AE68" i="38"/>
  <c r="AF68" i="38" s="1"/>
  <c r="Q68" i="38"/>
  <c r="R68" i="38" s="1"/>
  <c r="AE67" i="38"/>
  <c r="AF67" i="38" s="1"/>
  <c r="Q67" i="38"/>
  <c r="R67" i="38" s="1"/>
  <c r="AE66" i="38"/>
  <c r="AF66" i="38" s="1"/>
  <c r="Q66" i="38"/>
  <c r="R66" i="38" s="1"/>
  <c r="AE65" i="38"/>
  <c r="AF65" i="38" s="1"/>
  <c r="Q65" i="38"/>
  <c r="R65" i="38" s="1"/>
  <c r="AE64" i="38"/>
  <c r="AF64" i="38" s="1"/>
  <c r="Q64" i="38"/>
  <c r="R64" i="38" s="1"/>
  <c r="AE63" i="38"/>
  <c r="AF63" i="38" s="1"/>
  <c r="Q63" i="38"/>
  <c r="R63" i="38" s="1"/>
  <c r="AE62" i="38"/>
  <c r="AF62" i="38" s="1"/>
  <c r="Q62" i="38"/>
  <c r="R62" i="38" s="1"/>
  <c r="AE61" i="38"/>
  <c r="AF61" i="38" s="1"/>
  <c r="Q61" i="38"/>
  <c r="R61" i="38" s="1"/>
  <c r="AE60" i="38"/>
  <c r="AF60" i="38" s="1"/>
  <c r="Q60" i="38"/>
  <c r="R60" i="38" s="1"/>
  <c r="AE59" i="38"/>
  <c r="AF59" i="38" s="1"/>
  <c r="Q59" i="38"/>
  <c r="R59" i="38" s="1"/>
  <c r="AE58" i="38"/>
  <c r="AF58" i="38" s="1"/>
  <c r="Q58" i="38"/>
  <c r="R58" i="38" s="1"/>
  <c r="AE57" i="38"/>
  <c r="AF57" i="38" s="1"/>
  <c r="Q57" i="38"/>
  <c r="R57" i="38" s="1"/>
  <c r="AE56" i="38"/>
  <c r="AF56" i="38" s="1"/>
  <c r="Q56" i="38"/>
  <c r="R56" i="38" s="1"/>
  <c r="AE55" i="38"/>
  <c r="AF55" i="38" s="1"/>
  <c r="Q55" i="38"/>
  <c r="R55" i="38" s="1"/>
  <c r="AE54" i="38"/>
  <c r="AF54" i="38" s="1"/>
  <c r="Q54" i="38"/>
  <c r="R54" i="38" s="1"/>
  <c r="AE53" i="38"/>
  <c r="AF53" i="38" s="1"/>
  <c r="Q53" i="38"/>
  <c r="R53" i="38" s="1"/>
  <c r="AE52" i="38"/>
  <c r="AF52" i="38" s="1"/>
  <c r="Q52" i="38"/>
  <c r="R52" i="38" s="1"/>
  <c r="AE51" i="38"/>
  <c r="AF51" i="38" s="1"/>
  <c r="Q51" i="38"/>
  <c r="R51" i="38" s="1"/>
  <c r="AE50" i="38"/>
  <c r="AF50" i="38" s="1"/>
  <c r="Q50" i="38"/>
  <c r="R50" i="38" s="1"/>
  <c r="AE49" i="38"/>
  <c r="AF49" i="38" s="1"/>
  <c r="Q49" i="38"/>
  <c r="R49" i="38" s="1"/>
  <c r="AE48" i="38"/>
  <c r="AF48" i="38" s="1"/>
  <c r="Q48" i="38"/>
  <c r="R48" i="38" s="1"/>
  <c r="AE47" i="38"/>
  <c r="AF47" i="38" s="1"/>
  <c r="Q47" i="38"/>
  <c r="R47" i="38" s="1"/>
  <c r="AE46" i="38"/>
  <c r="AF46" i="38" s="1"/>
  <c r="Q46" i="38"/>
  <c r="R46" i="38" s="1"/>
  <c r="AE45" i="38"/>
  <c r="AF45" i="38" s="1"/>
  <c r="Q45" i="38"/>
  <c r="R45" i="38" s="1"/>
  <c r="AE44" i="38"/>
  <c r="AF44" i="38" s="1"/>
  <c r="Q44" i="38"/>
  <c r="R44" i="38" s="1"/>
  <c r="AE43" i="38"/>
  <c r="AF43" i="38" s="1"/>
  <c r="Q43" i="38"/>
  <c r="R43" i="38" s="1"/>
  <c r="AE42" i="38"/>
  <c r="AF42" i="38" s="1"/>
  <c r="Q42" i="38"/>
  <c r="R42" i="38" s="1"/>
  <c r="AE41" i="38"/>
  <c r="AF41" i="38" s="1"/>
  <c r="Q41" i="38"/>
  <c r="R41" i="38" s="1"/>
  <c r="AE40" i="38"/>
  <c r="AF40" i="38" s="1"/>
  <c r="Q40" i="38"/>
  <c r="R40" i="38" s="1"/>
  <c r="AE39" i="38"/>
  <c r="AF39" i="38" s="1"/>
  <c r="Q39" i="38"/>
  <c r="R39" i="38" s="1"/>
  <c r="AE38" i="38"/>
  <c r="AF38" i="38" s="1"/>
  <c r="Q38" i="38"/>
  <c r="R38" i="38" s="1"/>
  <c r="AE37" i="38"/>
  <c r="AF37" i="38" s="1"/>
  <c r="Q37" i="38"/>
  <c r="R37" i="38" s="1"/>
  <c r="AE36" i="38"/>
  <c r="AF36" i="38" s="1"/>
  <c r="Q36" i="38"/>
  <c r="R36" i="38" s="1"/>
  <c r="AE35" i="38"/>
  <c r="AF35" i="38" s="1"/>
  <c r="Q35" i="38"/>
  <c r="R35" i="38" s="1"/>
  <c r="AE34" i="38"/>
  <c r="AF34" i="38" s="1"/>
  <c r="Q34" i="38"/>
  <c r="R34" i="38" s="1"/>
  <c r="AE33" i="38"/>
  <c r="AF33" i="38" s="1"/>
  <c r="Q33" i="38"/>
  <c r="R33" i="38" s="1"/>
  <c r="AE32" i="38"/>
  <c r="AF32" i="38" s="1"/>
  <c r="Q32" i="38"/>
  <c r="R32" i="38" s="1"/>
  <c r="AE31" i="38"/>
  <c r="AF31" i="38" s="1"/>
  <c r="Q31" i="38"/>
  <c r="R31" i="38" s="1"/>
  <c r="AE30" i="38"/>
  <c r="AF30" i="38" s="1"/>
  <c r="Q30" i="38"/>
  <c r="R30" i="38" s="1"/>
  <c r="AE29" i="38"/>
  <c r="AF29" i="38" s="1"/>
  <c r="Q29" i="38"/>
  <c r="R29" i="38" s="1"/>
  <c r="AE28" i="38"/>
  <c r="AF28" i="38" s="1"/>
  <c r="Q28" i="38"/>
  <c r="R28" i="38" s="1"/>
  <c r="AE27" i="38"/>
  <c r="AF27" i="38" s="1"/>
  <c r="Q27" i="38"/>
  <c r="R27" i="38" s="1"/>
  <c r="AE26" i="38"/>
  <c r="AF26" i="38" s="1"/>
  <c r="Q26" i="38"/>
  <c r="R26" i="38" s="1"/>
  <c r="AE25" i="38"/>
  <c r="AF25" i="38" s="1"/>
  <c r="Q25" i="38"/>
  <c r="R25" i="38" s="1"/>
  <c r="AE24" i="38"/>
  <c r="AF24" i="38" s="1"/>
  <c r="Q24" i="38"/>
  <c r="R24" i="38" s="1"/>
  <c r="AE23" i="38"/>
  <c r="AF23" i="38" s="1"/>
  <c r="Q23" i="38"/>
  <c r="R23" i="38" s="1"/>
  <c r="AE22" i="38"/>
  <c r="AF22" i="38" s="1"/>
  <c r="Q22" i="38"/>
  <c r="R22" i="38" s="1"/>
  <c r="AE21" i="38"/>
  <c r="AF21" i="38" s="1"/>
  <c r="Q21" i="38"/>
  <c r="R21" i="38" s="1"/>
  <c r="AF20" i="38"/>
  <c r="AE20" i="38"/>
  <c r="Q20" i="38"/>
  <c r="R20" i="38" s="1"/>
  <c r="AE19" i="38"/>
  <c r="AF19" i="38" s="1"/>
  <c r="R19" i="38"/>
  <c r="Q19" i="38"/>
  <c r="AE18" i="38"/>
  <c r="AF18" i="38" s="1"/>
  <c r="Q18" i="38"/>
  <c r="R18" i="38" s="1"/>
  <c r="AE17" i="38"/>
  <c r="AF17" i="38" s="1"/>
  <c r="Q17" i="38"/>
  <c r="R17" i="38" s="1"/>
  <c r="AE16" i="38"/>
  <c r="AF16" i="38" s="1"/>
  <c r="Q16" i="38"/>
  <c r="R16" i="38" s="1"/>
  <c r="AE15" i="38"/>
  <c r="AF15" i="38" s="1"/>
  <c r="Q15" i="38"/>
  <c r="R15" i="38" s="1"/>
  <c r="AE14" i="38"/>
  <c r="AF14" i="38" s="1"/>
  <c r="Q14" i="38"/>
  <c r="R14" i="38" s="1"/>
  <c r="AE13" i="38"/>
  <c r="AF13" i="38" s="1"/>
  <c r="Q13" i="38"/>
  <c r="R13" i="38" s="1"/>
  <c r="AE12" i="38"/>
  <c r="AF12" i="38" s="1"/>
  <c r="Q12" i="38"/>
  <c r="R12" i="38" s="1"/>
  <c r="AE11" i="38"/>
  <c r="AF11" i="38" s="1"/>
  <c r="Q11" i="38"/>
  <c r="R11" i="38" s="1"/>
  <c r="AE10" i="38"/>
  <c r="AF10" i="38" s="1"/>
  <c r="Q10" i="38"/>
  <c r="R10" i="38" s="1"/>
  <c r="AG10" i="38" s="1"/>
  <c r="AH10" i="38" s="1"/>
  <c r="AE9" i="38"/>
  <c r="AF9" i="38" s="1"/>
  <c r="Q9" i="38"/>
  <c r="R9" i="38" s="1"/>
  <c r="AG190" i="38" l="1"/>
  <c r="AH190" i="38" s="1"/>
  <c r="AG198" i="38"/>
  <c r="AH198" i="38" s="1"/>
  <c r="AG206" i="38"/>
  <c r="AH206" i="38" s="1"/>
  <c r="AG214" i="38"/>
  <c r="AH214" i="38" s="1"/>
  <c r="AG18" i="38"/>
  <c r="AH18" i="38" s="1"/>
  <c r="AG43" i="38"/>
  <c r="AH43" i="38" s="1"/>
  <c r="AG55" i="38"/>
  <c r="AH55" i="38" s="1"/>
  <c r="AG71" i="38"/>
  <c r="AH71" i="38" s="1"/>
  <c r="AG103" i="38"/>
  <c r="AH103" i="38" s="1"/>
  <c r="AG108" i="38"/>
  <c r="AH108" i="38" s="1"/>
  <c r="AG68" i="38"/>
  <c r="AH68" i="38" s="1"/>
  <c r="AG88" i="38"/>
  <c r="AH88" i="38" s="1"/>
  <c r="AG73" i="38"/>
  <c r="AH73" i="38" s="1"/>
  <c r="AG81" i="38"/>
  <c r="AH81" i="38" s="1"/>
  <c r="AG89" i="38"/>
  <c r="AH89" i="38" s="1"/>
  <c r="AG97" i="38"/>
  <c r="AH97" i="38" s="1"/>
  <c r="AG105" i="38"/>
  <c r="AH105" i="38" s="1"/>
  <c r="AG63" i="38"/>
  <c r="AH63" i="38" s="1"/>
  <c r="AG221" i="38"/>
  <c r="AH221" i="38" s="1"/>
  <c r="AG14" i="38"/>
  <c r="AH14" i="38" s="1"/>
  <c r="AG42" i="38"/>
  <c r="AH42" i="38" s="1"/>
  <c r="AG49" i="38"/>
  <c r="AH49" i="38" s="1"/>
  <c r="AG52" i="38"/>
  <c r="AH52" i="38" s="1"/>
  <c r="AG57" i="38"/>
  <c r="AH57" i="38" s="1"/>
  <c r="AG60" i="38"/>
  <c r="AH60" i="38" s="1"/>
  <c r="AG65" i="38"/>
  <c r="AH65" i="38" s="1"/>
  <c r="AG13" i="38"/>
  <c r="AH13" i="38" s="1"/>
  <c r="AG17" i="38"/>
  <c r="AH17" i="38" s="1"/>
  <c r="AG21" i="38"/>
  <c r="AH21" i="38" s="1"/>
  <c r="AG25" i="38"/>
  <c r="AH25" i="38" s="1"/>
  <c r="AG29" i="38"/>
  <c r="AH29" i="38" s="1"/>
  <c r="AG33" i="38"/>
  <c r="AH33" i="38" s="1"/>
  <c r="AG38" i="38"/>
  <c r="AH38" i="38" s="1"/>
  <c r="AG41" i="38"/>
  <c r="AH41" i="38" s="1"/>
  <c r="AG45" i="38"/>
  <c r="AH45" i="38" s="1"/>
  <c r="AG86" i="38"/>
  <c r="AH86" i="38" s="1"/>
  <c r="AG94" i="38"/>
  <c r="AH94" i="38" s="1"/>
  <c r="AG110" i="38"/>
  <c r="AH110" i="38" s="1"/>
  <c r="AG180" i="38"/>
  <c r="AH180" i="38" s="1"/>
  <c r="AG188" i="38"/>
  <c r="AH188" i="38" s="1"/>
  <c r="AG196" i="38"/>
  <c r="AH196" i="38" s="1"/>
  <c r="AG204" i="38"/>
  <c r="AH204" i="38" s="1"/>
  <c r="AG212" i="38"/>
  <c r="AH212" i="38" s="1"/>
  <c r="AG12" i="38"/>
  <c r="AH12" i="38" s="1"/>
  <c r="AG16" i="38"/>
  <c r="AH16" i="38" s="1"/>
  <c r="AG20" i="38"/>
  <c r="AH20" i="38" s="1"/>
  <c r="AG24" i="38"/>
  <c r="AH24" i="38" s="1"/>
  <c r="AG28" i="38"/>
  <c r="AH28" i="38" s="1"/>
  <c r="AG32" i="38"/>
  <c r="AH32" i="38" s="1"/>
  <c r="AG37" i="38"/>
  <c r="AH37" i="38" s="1"/>
  <c r="AG48" i="38"/>
  <c r="AH48" i="38" s="1"/>
  <c r="AG53" i="38"/>
  <c r="AH53" i="38" s="1"/>
  <c r="AG56" i="38"/>
  <c r="AH56" i="38" s="1"/>
  <c r="AG59" i="38"/>
  <c r="AH59" i="38" s="1"/>
  <c r="AG61" i="38"/>
  <c r="AH61" i="38" s="1"/>
  <c r="AG64" i="38"/>
  <c r="AH64" i="38" s="1"/>
  <c r="AG67" i="38"/>
  <c r="AH67" i="38" s="1"/>
  <c r="AG69" i="38"/>
  <c r="AH69" i="38" s="1"/>
  <c r="AG72" i="38"/>
  <c r="AH72" i="38" s="1"/>
  <c r="AG75" i="38"/>
  <c r="AH75" i="38" s="1"/>
  <c r="AG77" i="38"/>
  <c r="AH77" i="38" s="1"/>
  <c r="AG80" i="38"/>
  <c r="AH80" i="38" s="1"/>
  <c r="AG85" i="38"/>
  <c r="AH85" i="38" s="1"/>
  <c r="AG93" i="38"/>
  <c r="AH93" i="38" s="1"/>
  <c r="AG101" i="38"/>
  <c r="AH101" i="38" s="1"/>
  <c r="AG112" i="38"/>
  <c r="AH112" i="38" s="1"/>
  <c r="AG116" i="38"/>
  <c r="AH116" i="38" s="1"/>
  <c r="AG120" i="38"/>
  <c r="AH120" i="38" s="1"/>
  <c r="AG124" i="38"/>
  <c r="AH124" i="38" s="1"/>
  <c r="AG128" i="38"/>
  <c r="AH128" i="38" s="1"/>
  <c r="AG132" i="38"/>
  <c r="AH132" i="38" s="1"/>
  <c r="AG136" i="38"/>
  <c r="AH136" i="38" s="1"/>
  <c r="AG140" i="38"/>
  <c r="AH140" i="38" s="1"/>
  <c r="AG144" i="38"/>
  <c r="AH144" i="38" s="1"/>
  <c r="AG148" i="38"/>
  <c r="AH148" i="38" s="1"/>
  <c r="AG152" i="38"/>
  <c r="AH152" i="38" s="1"/>
  <c r="AG156" i="38"/>
  <c r="AH156" i="38" s="1"/>
  <c r="AG160" i="38"/>
  <c r="AH160" i="38" s="1"/>
  <c r="AG164" i="38"/>
  <c r="AH164" i="38" s="1"/>
  <c r="AG168" i="38"/>
  <c r="AH168" i="38" s="1"/>
  <c r="AG172" i="38"/>
  <c r="AH172" i="38" s="1"/>
  <c r="AG176" i="38"/>
  <c r="AH176" i="38" s="1"/>
  <c r="AG9" i="38"/>
  <c r="AH9" i="38" s="1"/>
  <c r="AG36" i="38"/>
  <c r="AH36" i="38" s="1"/>
  <c r="AG40" i="38"/>
  <c r="AH40" i="38" s="1"/>
  <c r="AG44" i="38"/>
  <c r="AH44" i="38" s="1"/>
  <c r="AG82" i="38"/>
  <c r="AH82" i="38" s="1"/>
  <c r="AG90" i="38"/>
  <c r="AH90" i="38" s="1"/>
  <c r="AG98" i="38"/>
  <c r="AH98" i="38" s="1"/>
  <c r="AG106" i="38"/>
  <c r="AH106" i="38" s="1"/>
  <c r="AG111" i="38"/>
  <c r="AH111" i="38" s="1"/>
  <c r="AG115" i="38"/>
  <c r="AH115" i="38" s="1"/>
  <c r="AG119" i="38"/>
  <c r="AH119" i="38" s="1"/>
  <c r="AG123" i="38"/>
  <c r="AH123" i="38" s="1"/>
  <c r="AG127" i="38"/>
  <c r="AH127" i="38" s="1"/>
  <c r="AG131" i="38"/>
  <c r="AH131" i="38" s="1"/>
  <c r="AG135" i="38"/>
  <c r="AH135" i="38" s="1"/>
  <c r="AG139" i="38"/>
  <c r="AH139" i="38" s="1"/>
  <c r="AG143" i="38"/>
  <c r="AH143" i="38" s="1"/>
  <c r="AG147" i="38"/>
  <c r="AH147" i="38" s="1"/>
  <c r="AG151" i="38"/>
  <c r="AH151" i="38" s="1"/>
  <c r="AG155" i="38"/>
  <c r="AH155" i="38" s="1"/>
  <c r="AG159" i="38"/>
  <c r="AH159" i="38" s="1"/>
  <c r="AG163" i="38"/>
  <c r="AH163" i="38" s="1"/>
  <c r="AG167" i="38"/>
  <c r="AH167" i="38" s="1"/>
  <c r="AG171" i="38"/>
  <c r="AH171" i="38" s="1"/>
  <c r="AG175" i="38"/>
  <c r="AH175" i="38" s="1"/>
  <c r="AG179" i="38"/>
  <c r="AH179" i="38" s="1"/>
  <c r="AG184" i="38"/>
  <c r="AH184" i="38" s="1"/>
  <c r="AG187" i="38"/>
  <c r="AH187" i="38" s="1"/>
  <c r="AG192" i="38"/>
  <c r="AH192" i="38" s="1"/>
  <c r="AG195" i="38"/>
  <c r="AH195" i="38" s="1"/>
  <c r="AG200" i="38"/>
  <c r="AH200" i="38" s="1"/>
  <c r="AG203" i="38"/>
  <c r="AH203" i="38" s="1"/>
  <c r="AG208" i="38"/>
  <c r="AH208" i="38" s="1"/>
  <c r="AG211" i="38"/>
  <c r="AH211" i="38" s="1"/>
  <c r="AG219" i="38"/>
  <c r="AH219" i="38" s="1"/>
  <c r="AG11" i="38"/>
  <c r="AH11" i="38" s="1"/>
  <c r="AG15" i="38"/>
  <c r="AH15" i="38" s="1"/>
  <c r="AG19" i="38"/>
  <c r="AH19" i="38" s="1"/>
  <c r="AG23" i="38"/>
  <c r="AH23" i="38" s="1"/>
  <c r="AG27" i="38"/>
  <c r="AH27" i="38" s="1"/>
  <c r="AG31" i="38"/>
  <c r="AH31" i="38" s="1"/>
  <c r="AG22" i="38"/>
  <c r="AH22" i="38" s="1"/>
  <c r="AG26" i="38"/>
  <c r="AH26" i="38" s="1"/>
  <c r="AG30" i="38"/>
  <c r="AH30" i="38" s="1"/>
  <c r="AG34" i="38"/>
  <c r="AH34" i="38" s="1"/>
  <c r="AG50" i="38"/>
  <c r="AH50" i="38" s="1"/>
  <c r="AG96" i="38"/>
  <c r="AH96" i="38" s="1"/>
  <c r="AG104" i="38"/>
  <c r="AH104" i="38" s="1"/>
  <c r="AG107" i="38"/>
  <c r="AH107" i="38" s="1"/>
  <c r="AG35" i="38"/>
  <c r="AH35" i="38" s="1"/>
  <c r="AG58" i="38"/>
  <c r="AH58" i="38" s="1"/>
  <c r="AG66" i="38"/>
  <c r="AH66" i="38" s="1"/>
  <c r="AG74" i="38"/>
  <c r="AH74" i="38" s="1"/>
  <c r="AG39" i="38"/>
  <c r="AH39" i="38" s="1"/>
  <c r="AG76" i="38"/>
  <c r="AH76" i="38" s="1"/>
  <c r="AG79" i="38"/>
  <c r="AH79" i="38" s="1"/>
  <c r="AG84" i="38"/>
  <c r="AH84" i="38" s="1"/>
  <c r="AG87" i="38"/>
  <c r="AH87" i="38" s="1"/>
  <c r="AG92" i="38"/>
  <c r="AH92" i="38" s="1"/>
  <c r="AG95" i="38"/>
  <c r="AH95" i="38" s="1"/>
  <c r="AG100" i="38"/>
  <c r="AH100" i="38" s="1"/>
  <c r="AG46" i="38"/>
  <c r="AH46" i="38" s="1"/>
  <c r="AG47" i="38"/>
  <c r="AH47" i="38" s="1"/>
  <c r="AG51" i="38"/>
  <c r="AH51" i="38" s="1"/>
  <c r="AG54" i="38"/>
  <c r="AH54" i="38" s="1"/>
  <c r="AG62" i="38"/>
  <c r="AH62" i="38" s="1"/>
  <c r="AG70" i="38"/>
  <c r="AH70" i="38" s="1"/>
  <c r="AG78" i="38"/>
  <c r="AH78" i="38" s="1"/>
  <c r="AG102" i="38"/>
  <c r="AH102" i="38" s="1"/>
  <c r="AG113" i="38"/>
  <c r="AH113" i="38" s="1"/>
  <c r="AG117" i="38"/>
  <c r="AH117" i="38" s="1"/>
  <c r="AG121" i="38"/>
  <c r="AH121" i="38" s="1"/>
  <c r="AG125" i="38"/>
  <c r="AH125" i="38" s="1"/>
  <c r="AG129" i="38"/>
  <c r="AH129" i="38" s="1"/>
  <c r="AG133" i="38"/>
  <c r="AH133" i="38" s="1"/>
  <c r="AG137" i="38"/>
  <c r="AH137" i="38" s="1"/>
  <c r="AG141" i="38"/>
  <c r="AH141" i="38" s="1"/>
  <c r="AG145" i="38"/>
  <c r="AH145" i="38" s="1"/>
  <c r="AG149" i="38"/>
  <c r="AH149" i="38" s="1"/>
  <c r="AG153" i="38"/>
  <c r="AH153" i="38" s="1"/>
  <c r="AG157" i="38"/>
  <c r="AH157" i="38" s="1"/>
  <c r="AG161" i="38"/>
  <c r="AH161" i="38" s="1"/>
  <c r="AG165" i="38"/>
  <c r="AH165" i="38" s="1"/>
  <c r="AG169" i="38"/>
  <c r="AH169" i="38" s="1"/>
  <c r="AG173" i="38"/>
  <c r="AH173" i="38" s="1"/>
  <c r="AG177" i="38"/>
  <c r="AH177" i="38" s="1"/>
  <c r="AG185" i="38"/>
  <c r="AH185" i="38" s="1"/>
  <c r="AG193" i="38"/>
  <c r="AH193" i="38" s="1"/>
  <c r="AG201" i="38"/>
  <c r="AH201" i="38" s="1"/>
  <c r="AG209" i="38"/>
  <c r="AH209" i="38" s="1"/>
  <c r="AG220" i="38"/>
  <c r="AG109" i="38"/>
  <c r="AH109" i="38" s="1"/>
  <c r="AG114" i="38"/>
  <c r="AH114" i="38" s="1"/>
  <c r="AG118" i="38"/>
  <c r="AH118" i="38" s="1"/>
  <c r="AG122" i="38"/>
  <c r="AH122" i="38" s="1"/>
  <c r="AG126" i="38"/>
  <c r="AH126" i="38" s="1"/>
  <c r="AG130" i="38"/>
  <c r="AH130" i="38" s="1"/>
  <c r="AG134" i="38"/>
  <c r="AH134" i="38" s="1"/>
  <c r="AG138" i="38"/>
  <c r="AH138" i="38" s="1"/>
  <c r="AG142" i="38"/>
  <c r="AH142" i="38" s="1"/>
  <c r="AG146" i="38"/>
  <c r="AH146" i="38" s="1"/>
  <c r="AG150" i="38"/>
  <c r="AH150" i="38" s="1"/>
  <c r="AG154" i="38"/>
  <c r="AH154" i="38" s="1"/>
  <c r="AG158" i="38"/>
  <c r="AH158" i="38" s="1"/>
  <c r="AG162" i="38"/>
  <c r="AH162" i="38" s="1"/>
  <c r="AG166" i="38"/>
  <c r="AH166" i="38" s="1"/>
  <c r="AG170" i="38"/>
  <c r="AH170" i="38" s="1"/>
  <c r="AG174" i="38"/>
  <c r="AH174" i="38" s="1"/>
  <c r="AG178" i="38"/>
  <c r="AH178" i="38" s="1"/>
  <c r="AG183" i="38"/>
  <c r="AH183" i="38" s="1"/>
  <c r="AG186" i="38"/>
  <c r="AH186" i="38" s="1"/>
  <c r="AG191" i="38"/>
  <c r="AH191" i="38" s="1"/>
  <c r="AG194" i="38"/>
  <c r="AH194" i="38" s="1"/>
  <c r="AG199" i="38"/>
  <c r="AH199" i="38" s="1"/>
  <c r="AG202" i="38"/>
  <c r="AH202" i="38" s="1"/>
  <c r="AG207" i="38"/>
  <c r="AH207" i="38" s="1"/>
  <c r="AG210" i="38"/>
  <c r="AH210" i="38" s="1"/>
  <c r="AG215" i="38"/>
  <c r="AH215" i="38" s="1"/>
  <c r="J303" i="35" l="1"/>
  <c r="J105" i="35"/>
  <c r="J106" i="35"/>
  <c r="J107" i="35"/>
  <c r="J108" i="35"/>
  <c r="S108" i="35" s="1"/>
  <c r="J109" i="35"/>
  <c r="J110" i="35"/>
  <c r="J111" i="35"/>
  <c r="J112" i="35"/>
  <c r="J113" i="35"/>
  <c r="J114" i="35"/>
  <c r="J115" i="35"/>
  <c r="J116" i="35"/>
  <c r="J117" i="35"/>
  <c r="J118" i="35"/>
  <c r="J119" i="35"/>
  <c r="J120" i="35"/>
  <c r="J121" i="35"/>
  <c r="J122" i="35"/>
  <c r="J123" i="35"/>
  <c r="J124" i="35"/>
  <c r="J125" i="35"/>
  <c r="J126" i="35"/>
  <c r="J127" i="35"/>
  <c r="J128" i="35"/>
  <c r="J129" i="35"/>
  <c r="J130" i="35"/>
  <c r="J131" i="35"/>
  <c r="J132" i="35"/>
  <c r="J133" i="35"/>
  <c r="J134" i="35"/>
  <c r="J135" i="35"/>
  <c r="J136" i="35"/>
  <c r="J137" i="35"/>
  <c r="J138" i="35"/>
  <c r="J139" i="35"/>
  <c r="J140" i="35"/>
  <c r="J141" i="35"/>
  <c r="J142" i="35"/>
  <c r="J143" i="35"/>
  <c r="J144" i="35"/>
  <c r="J145" i="35"/>
  <c r="J146" i="35"/>
  <c r="J147" i="35"/>
  <c r="J148" i="35"/>
  <c r="J149" i="35"/>
  <c r="J150" i="35"/>
  <c r="J151" i="35"/>
  <c r="J152" i="35"/>
  <c r="J153" i="35"/>
  <c r="J154" i="35"/>
  <c r="J155" i="35"/>
  <c r="J156" i="35"/>
  <c r="J157" i="35"/>
  <c r="J158" i="35"/>
  <c r="J159" i="35"/>
  <c r="J160" i="35"/>
  <c r="J161" i="35"/>
  <c r="J162" i="35"/>
  <c r="J163" i="35"/>
  <c r="J164" i="35"/>
  <c r="J165" i="35"/>
  <c r="J166" i="35"/>
  <c r="J167" i="35"/>
  <c r="J168" i="35"/>
  <c r="J169" i="35"/>
  <c r="J170" i="35"/>
  <c r="J171" i="35"/>
  <c r="J172" i="35"/>
  <c r="J173" i="35"/>
  <c r="J174" i="35"/>
  <c r="J175" i="35"/>
  <c r="J176" i="35"/>
  <c r="J177" i="35"/>
  <c r="J178" i="35"/>
  <c r="J179" i="35"/>
  <c r="J180" i="35"/>
  <c r="J181" i="35"/>
  <c r="J182" i="35"/>
  <c r="J183" i="35"/>
  <c r="J184" i="35"/>
  <c r="J185" i="35"/>
  <c r="J186" i="35"/>
  <c r="J187" i="35"/>
  <c r="J188" i="35"/>
  <c r="J189" i="35"/>
  <c r="J190" i="35"/>
  <c r="J191" i="35"/>
  <c r="J192" i="35"/>
  <c r="J193" i="35"/>
  <c r="J194" i="35"/>
  <c r="J195" i="35"/>
  <c r="J196" i="35"/>
  <c r="J197" i="35"/>
  <c r="J198" i="35"/>
  <c r="J199" i="35"/>
  <c r="J200" i="35"/>
  <c r="J201" i="35"/>
  <c r="J202" i="35"/>
  <c r="J203" i="35"/>
  <c r="J204" i="35"/>
  <c r="J205" i="35"/>
  <c r="J206" i="35"/>
  <c r="J207" i="35"/>
  <c r="J208" i="35"/>
  <c r="J209" i="35"/>
  <c r="J210" i="35"/>
  <c r="J211" i="35"/>
  <c r="J212" i="35"/>
  <c r="J213" i="35"/>
  <c r="J214" i="35"/>
  <c r="J215" i="35"/>
  <c r="J216" i="35"/>
  <c r="J217" i="35"/>
  <c r="J218" i="35"/>
  <c r="J219" i="35"/>
  <c r="J220" i="35"/>
  <c r="J221" i="35"/>
  <c r="J222" i="35"/>
  <c r="J223" i="35"/>
  <c r="J224" i="35"/>
  <c r="J225" i="35"/>
  <c r="J226" i="35"/>
  <c r="J227" i="35"/>
  <c r="J228" i="35"/>
  <c r="J229" i="35"/>
  <c r="J230" i="35"/>
  <c r="J231" i="35"/>
  <c r="J232" i="35"/>
  <c r="J233" i="35"/>
  <c r="J234" i="35"/>
  <c r="J235" i="35"/>
  <c r="J236" i="35"/>
  <c r="J237" i="35"/>
  <c r="J238" i="35"/>
  <c r="J239" i="35"/>
  <c r="J240" i="35"/>
  <c r="J241" i="35"/>
  <c r="J242" i="35"/>
  <c r="J243" i="35"/>
  <c r="J244" i="35"/>
  <c r="J245" i="35"/>
  <c r="J246" i="35"/>
  <c r="J247" i="35"/>
  <c r="J248" i="35"/>
  <c r="J249" i="35"/>
  <c r="J250" i="35"/>
  <c r="J251" i="35"/>
  <c r="J252" i="35"/>
  <c r="J253" i="35"/>
  <c r="J254" i="35"/>
  <c r="J255" i="35"/>
  <c r="J256" i="35"/>
  <c r="J257" i="35"/>
  <c r="J258" i="35"/>
  <c r="J259" i="35"/>
  <c r="J260" i="35"/>
  <c r="J261" i="35"/>
  <c r="J262" i="35"/>
  <c r="J263" i="35"/>
  <c r="J264" i="35"/>
  <c r="J265" i="35"/>
  <c r="J266" i="35"/>
  <c r="J267" i="35"/>
  <c r="J268" i="35"/>
  <c r="J269" i="35"/>
  <c r="J270" i="35"/>
  <c r="J271" i="35"/>
  <c r="J272" i="35"/>
  <c r="J273" i="35"/>
  <c r="J274" i="35"/>
  <c r="J275" i="35"/>
  <c r="J276" i="35"/>
  <c r="J277" i="35"/>
  <c r="J278" i="35"/>
  <c r="J279" i="35"/>
  <c r="J280" i="35"/>
  <c r="J281" i="35"/>
  <c r="J282" i="35"/>
  <c r="J283" i="35"/>
  <c r="J284" i="35"/>
  <c r="J285" i="35"/>
  <c r="J286" i="35"/>
  <c r="J287" i="35"/>
  <c r="J288" i="35"/>
  <c r="J289" i="35"/>
  <c r="J290" i="35"/>
  <c r="J291" i="35"/>
  <c r="J292" i="35"/>
  <c r="J293" i="35"/>
  <c r="J294" i="35"/>
  <c r="J295" i="35"/>
  <c r="J296" i="35"/>
  <c r="J297" i="35"/>
  <c r="J298" i="35"/>
  <c r="J299" i="35"/>
  <c r="J300" i="35"/>
  <c r="J301" i="35"/>
  <c r="J104" i="35"/>
  <c r="J14" i="35"/>
  <c r="J15" i="35"/>
  <c r="J16" i="35"/>
  <c r="J17" i="35"/>
  <c r="J18" i="35"/>
  <c r="J19" i="35"/>
  <c r="J20" i="35"/>
  <c r="J21" i="35"/>
  <c r="J22" i="35"/>
  <c r="J23" i="35"/>
  <c r="J24" i="35"/>
  <c r="J25" i="35"/>
  <c r="J26" i="35"/>
  <c r="J27" i="35"/>
  <c r="J28" i="35"/>
  <c r="J29" i="35"/>
  <c r="J30" i="35"/>
  <c r="J31" i="35"/>
  <c r="J32" i="35"/>
  <c r="J33" i="35"/>
  <c r="J34" i="35"/>
  <c r="J35" i="35"/>
  <c r="J36" i="35"/>
  <c r="J37" i="35"/>
  <c r="J38" i="35"/>
  <c r="J39" i="35"/>
  <c r="J40" i="35"/>
  <c r="J41" i="35"/>
  <c r="J42" i="35"/>
  <c r="J43" i="35"/>
  <c r="J44" i="35"/>
  <c r="J45" i="35"/>
  <c r="J46" i="35"/>
  <c r="J47" i="35"/>
  <c r="J48" i="35"/>
  <c r="J49" i="35"/>
  <c r="J50" i="35"/>
  <c r="J51" i="35"/>
  <c r="J52" i="35"/>
  <c r="J53" i="35"/>
  <c r="J54" i="35"/>
  <c r="J55" i="35"/>
  <c r="J56" i="35"/>
  <c r="J57" i="35"/>
  <c r="J58" i="35"/>
  <c r="J59" i="35"/>
  <c r="J60" i="35"/>
  <c r="J61" i="35"/>
  <c r="J62" i="35"/>
  <c r="J63" i="35"/>
  <c r="J64" i="35"/>
  <c r="J65" i="35"/>
  <c r="J66" i="35"/>
  <c r="J67" i="35"/>
  <c r="J68" i="35"/>
  <c r="J69" i="35"/>
  <c r="J70" i="35"/>
  <c r="J71" i="35"/>
  <c r="J72" i="35"/>
  <c r="J73" i="35"/>
  <c r="J74" i="35"/>
  <c r="J77" i="35"/>
  <c r="J78" i="35"/>
  <c r="J79" i="35"/>
  <c r="J80" i="35"/>
  <c r="J81" i="35"/>
  <c r="J82" i="35"/>
  <c r="J83" i="35"/>
  <c r="J84" i="35"/>
  <c r="J85" i="35"/>
  <c r="J86" i="35"/>
  <c r="J87" i="35"/>
  <c r="J88" i="35"/>
  <c r="J89" i="35"/>
  <c r="J90" i="35"/>
  <c r="J91" i="35"/>
  <c r="J92" i="35"/>
  <c r="J93" i="35"/>
  <c r="J94" i="35"/>
  <c r="J95" i="35"/>
  <c r="J96" i="35"/>
  <c r="J97" i="35"/>
  <c r="J98" i="35"/>
  <c r="J100" i="35"/>
  <c r="J101" i="35"/>
  <c r="J102" i="35"/>
  <c r="J13" i="35"/>
  <c r="S299" i="35" l="1"/>
  <c r="T299" i="35" s="1"/>
  <c r="S295" i="35"/>
  <c r="T295" i="35" s="1"/>
  <c r="S291" i="35"/>
  <c r="T291" i="35" s="1"/>
  <c r="S287" i="35"/>
  <c r="T287" i="35" s="1"/>
  <c r="S283" i="35"/>
  <c r="T283" i="35" s="1"/>
  <c r="S279" i="35"/>
  <c r="T279" i="35" s="1"/>
  <c r="S275" i="35"/>
  <c r="T275" i="35" s="1"/>
  <c r="S271" i="35"/>
  <c r="T271" i="35" s="1"/>
  <c r="S267" i="35"/>
  <c r="T267" i="35" s="1"/>
  <c r="S263" i="35"/>
  <c r="T263" i="35" s="1"/>
  <c r="S259" i="35"/>
  <c r="T259" i="35" s="1"/>
  <c r="S255" i="35"/>
  <c r="T255" i="35" s="1"/>
  <c r="S251" i="35"/>
  <c r="T251" i="35" s="1"/>
  <c r="S247" i="35"/>
  <c r="T247" i="35" s="1"/>
  <c r="S243" i="35"/>
  <c r="T243" i="35" s="1"/>
  <c r="S239" i="35"/>
  <c r="T239" i="35" s="1"/>
  <c r="S235" i="35"/>
  <c r="T235" i="35" s="1"/>
  <c r="S231" i="35"/>
  <c r="T231" i="35" s="1"/>
  <c r="S227" i="35"/>
  <c r="T227" i="35" s="1"/>
  <c r="S223" i="35"/>
  <c r="T223" i="35" s="1"/>
  <c r="S219" i="35"/>
  <c r="T219" i="35" s="1"/>
  <c r="S215" i="35"/>
  <c r="T215" i="35" s="1"/>
  <c r="S207" i="35"/>
  <c r="T207" i="35" s="1"/>
  <c r="S203" i="35"/>
  <c r="T203" i="35" s="1"/>
  <c r="S199" i="35"/>
  <c r="T199" i="35" s="1"/>
  <c r="S195" i="35"/>
  <c r="T195" i="35" s="1"/>
  <c r="S191" i="35"/>
  <c r="T191" i="35" s="1"/>
  <c r="S183" i="35"/>
  <c r="T183" i="35" s="1"/>
  <c r="S179" i="35"/>
  <c r="T179" i="35" s="1"/>
  <c r="S175" i="35"/>
  <c r="T175" i="35" s="1"/>
  <c r="S171" i="35"/>
  <c r="T171" i="35" s="1"/>
  <c r="S167" i="35"/>
  <c r="T167" i="35" s="1"/>
  <c r="S163" i="35"/>
  <c r="T163" i="35" s="1"/>
  <c r="S159" i="35"/>
  <c r="T159" i="35" s="1"/>
  <c r="S155" i="35"/>
  <c r="T155" i="35" s="1"/>
  <c r="S151" i="35"/>
  <c r="T151" i="35" s="1"/>
  <c r="S147" i="35"/>
  <c r="T147" i="35" s="1"/>
  <c r="S298" i="35"/>
  <c r="T298" i="35" s="1"/>
  <c r="S294" i="35"/>
  <c r="T294" i="35" s="1"/>
  <c r="S290" i="35"/>
  <c r="T290" i="35" s="1"/>
  <c r="S286" i="35"/>
  <c r="T286" i="35" s="1"/>
  <c r="S282" i="35"/>
  <c r="T282" i="35" s="1"/>
  <c r="S278" i="35"/>
  <c r="T278" i="35" s="1"/>
  <c r="S274" i="35"/>
  <c r="T274" i="35" s="1"/>
  <c r="S270" i="35"/>
  <c r="T270" i="35" s="1"/>
  <c r="S266" i="35"/>
  <c r="T266" i="35" s="1"/>
  <c r="S262" i="35"/>
  <c r="T262" i="35" s="1"/>
  <c r="S258" i="35"/>
  <c r="T258" i="35" s="1"/>
  <c r="S254" i="35"/>
  <c r="T254" i="35" s="1"/>
  <c r="S250" i="35"/>
  <c r="T250" i="35" s="1"/>
  <c r="S246" i="35"/>
  <c r="T246" i="35" s="1"/>
  <c r="S242" i="35"/>
  <c r="T242" i="35" s="1"/>
  <c r="S238" i="35"/>
  <c r="T238" i="35" s="1"/>
  <c r="S234" i="35"/>
  <c r="T234" i="35" s="1"/>
  <c r="S230" i="35"/>
  <c r="T230" i="35" s="1"/>
  <c r="S226" i="35"/>
  <c r="T226" i="35" s="1"/>
  <c r="S222" i="35"/>
  <c r="T222" i="35" s="1"/>
  <c r="S218" i="35"/>
  <c r="T218" i="35" s="1"/>
  <c r="S214" i="35"/>
  <c r="T214" i="35" s="1"/>
  <c r="S210" i="35"/>
  <c r="T210" i="35" s="1"/>
  <c r="S206" i="35"/>
  <c r="T206" i="35" s="1"/>
  <c r="S202" i="35"/>
  <c r="T202" i="35" s="1"/>
  <c r="S198" i="35"/>
  <c r="T198" i="35" s="1"/>
  <c r="S194" i="35"/>
  <c r="T194" i="35" s="1"/>
  <c r="S186" i="35"/>
  <c r="T186" i="35" s="1"/>
  <c r="S182" i="35"/>
  <c r="T182" i="35" s="1"/>
  <c r="S178" i="35"/>
  <c r="T178" i="35" s="1"/>
  <c r="S174" i="35"/>
  <c r="T174" i="35" s="1"/>
  <c r="S170" i="35"/>
  <c r="T170" i="35" s="1"/>
  <c r="S166" i="35"/>
  <c r="T166" i="35" s="1"/>
  <c r="S162" i="35"/>
  <c r="T162" i="35" s="1"/>
  <c r="S158" i="35"/>
  <c r="T158" i="35" s="1"/>
  <c r="S154" i="35"/>
  <c r="T154" i="35" s="1"/>
  <c r="S150" i="35"/>
  <c r="T150" i="35" s="1"/>
  <c r="S146" i="35"/>
  <c r="T146" i="35" s="1"/>
  <c r="S13" i="35"/>
  <c r="T13" i="35" s="1"/>
  <c r="S301" i="35"/>
  <c r="T301" i="35" s="1"/>
  <c r="S297" i="35"/>
  <c r="T297" i="35" s="1"/>
  <c r="S293" i="35"/>
  <c r="T293" i="35" s="1"/>
  <c r="S289" i="35"/>
  <c r="T289" i="35" s="1"/>
  <c r="S285" i="35"/>
  <c r="T285" i="35" s="1"/>
  <c r="S281" i="35"/>
  <c r="T281" i="35" s="1"/>
  <c r="S277" i="35"/>
  <c r="T277" i="35" s="1"/>
  <c r="S273" i="35"/>
  <c r="T273" i="35" s="1"/>
  <c r="S269" i="35"/>
  <c r="T269" i="35" s="1"/>
  <c r="S265" i="35"/>
  <c r="T265" i="35" s="1"/>
  <c r="S261" i="35"/>
  <c r="T261" i="35" s="1"/>
  <c r="S257" i="35"/>
  <c r="T257" i="35" s="1"/>
  <c r="S253" i="35"/>
  <c r="T253" i="35" s="1"/>
  <c r="S249" i="35"/>
  <c r="T249" i="35" s="1"/>
  <c r="S245" i="35"/>
  <c r="T245" i="35" s="1"/>
  <c r="S241" i="35"/>
  <c r="T241" i="35" s="1"/>
  <c r="S233" i="35"/>
  <c r="T233" i="35" s="1"/>
  <c r="S229" i="35"/>
  <c r="T229" i="35" s="1"/>
  <c r="S225" i="35"/>
  <c r="T225" i="35" s="1"/>
  <c r="S221" i="35"/>
  <c r="T221" i="35" s="1"/>
  <c r="S217" i="35"/>
  <c r="T217" i="35" s="1"/>
  <c r="S213" i="35"/>
  <c r="T213" i="35" s="1"/>
  <c r="S209" i="35"/>
  <c r="T209" i="35" s="1"/>
  <c r="S205" i="35"/>
  <c r="T205" i="35" s="1"/>
  <c r="S201" i="35"/>
  <c r="T201" i="35" s="1"/>
  <c r="S197" i="35"/>
  <c r="T197" i="35" s="1"/>
  <c r="S193" i="35"/>
  <c r="T193" i="35" s="1"/>
  <c r="S189" i="35"/>
  <c r="T189" i="35" s="1"/>
  <c r="S185" i="35"/>
  <c r="T185" i="35" s="1"/>
  <c r="S181" i="35"/>
  <c r="T181" i="35" s="1"/>
  <c r="S177" i="35"/>
  <c r="T177" i="35" s="1"/>
  <c r="S173" i="35"/>
  <c r="T173" i="35" s="1"/>
  <c r="S169" i="35"/>
  <c r="T169" i="35" s="1"/>
  <c r="S165" i="35"/>
  <c r="T165" i="35" s="1"/>
  <c r="S161" i="35"/>
  <c r="T161" i="35" s="1"/>
  <c r="S157" i="35"/>
  <c r="T157" i="35" s="1"/>
  <c r="S153" i="35"/>
  <c r="T153" i="35" s="1"/>
  <c r="S149" i="35"/>
  <c r="T149" i="35" s="1"/>
  <c r="S145" i="35"/>
  <c r="T145" i="35" s="1"/>
  <c r="S300" i="35"/>
  <c r="T300" i="35" s="1"/>
  <c r="S296" i="35"/>
  <c r="T296" i="35" s="1"/>
  <c r="S292" i="35"/>
  <c r="T292" i="35" s="1"/>
  <c r="S288" i="35"/>
  <c r="T288" i="35" s="1"/>
  <c r="S284" i="35"/>
  <c r="T284" i="35" s="1"/>
  <c r="S280" i="35"/>
  <c r="T280" i="35" s="1"/>
  <c r="S276" i="35"/>
  <c r="T276" i="35" s="1"/>
  <c r="S272" i="35"/>
  <c r="T272" i="35" s="1"/>
  <c r="S268" i="35"/>
  <c r="T268" i="35" s="1"/>
  <c r="S264" i="35"/>
  <c r="T264" i="35" s="1"/>
  <c r="S260" i="35"/>
  <c r="T260" i="35" s="1"/>
  <c r="S256" i="35"/>
  <c r="T256" i="35" s="1"/>
  <c r="S252" i="35"/>
  <c r="T252" i="35" s="1"/>
  <c r="S248" i="35"/>
  <c r="T248" i="35" s="1"/>
  <c r="S244" i="35"/>
  <c r="T244" i="35" s="1"/>
  <c r="S240" i="35"/>
  <c r="T240" i="35" s="1"/>
  <c r="S236" i="35"/>
  <c r="T236" i="35" s="1"/>
  <c r="S232" i="35"/>
  <c r="T232" i="35" s="1"/>
  <c r="S228" i="35"/>
  <c r="T228" i="35" s="1"/>
  <c r="S224" i="35"/>
  <c r="T224" i="35" s="1"/>
  <c r="S220" i="35"/>
  <c r="T220" i="35" s="1"/>
  <c r="S216" i="35"/>
  <c r="T216" i="35" s="1"/>
  <c r="S212" i="35"/>
  <c r="T212" i="35" s="1"/>
  <c r="S208" i="35"/>
  <c r="T208" i="35" s="1"/>
  <c r="S200" i="35"/>
  <c r="T200" i="35" s="1"/>
  <c r="S196" i="35"/>
  <c r="T196" i="35" s="1"/>
  <c r="S192" i="35"/>
  <c r="T192" i="35" s="1"/>
  <c r="S188" i="35"/>
  <c r="T188" i="35" s="1"/>
  <c r="S180" i="35"/>
  <c r="T180" i="35" s="1"/>
  <c r="S176" i="35"/>
  <c r="T176" i="35" s="1"/>
  <c r="S172" i="35"/>
  <c r="T172" i="35" s="1"/>
  <c r="S168" i="35"/>
  <c r="T168" i="35" s="1"/>
  <c r="S164" i="35"/>
  <c r="T164" i="35" s="1"/>
  <c r="S160" i="35"/>
  <c r="T160" i="35" s="1"/>
  <c r="S156" i="35"/>
  <c r="T156" i="35" s="1"/>
  <c r="S152" i="35"/>
  <c r="T152" i="35" s="1"/>
  <c r="S148" i="35"/>
  <c r="T148" i="35" s="1"/>
  <c r="S303" i="35"/>
  <c r="T303" i="35" s="1"/>
  <c r="S211" i="35"/>
  <c r="T211" i="35" s="1"/>
  <c r="S184" i="35"/>
  <c r="T184" i="35" s="1"/>
  <c r="S187" i="35"/>
  <c r="T187" i="35" s="1"/>
  <c r="S204" i="35"/>
  <c r="T204" i="35" s="1"/>
  <c r="S190" i="35"/>
  <c r="T190" i="35" s="1"/>
  <c r="S143" i="35"/>
  <c r="T143" i="35" s="1"/>
  <c r="S135" i="35"/>
  <c r="T135" i="35" s="1"/>
  <c r="S127" i="35"/>
  <c r="T127" i="35" s="1"/>
  <c r="S119" i="35"/>
  <c r="T119" i="35" s="1"/>
  <c r="S115" i="35"/>
  <c r="T115" i="35" s="1"/>
  <c r="S107" i="35"/>
  <c r="T107" i="35" s="1"/>
  <c r="S138" i="35"/>
  <c r="T138" i="35" s="1"/>
  <c r="S130" i="35"/>
  <c r="T130" i="35" s="1"/>
  <c r="S122" i="35"/>
  <c r="T122" i="35" s="1"/>
  <c r="S110" i="35"/>
  <c r="T110" i="35" s="1"/>
  <c r="S141" i="35"/>
  <c r="T141" i="35" s="1"/>
  <c r="S137" i="35"/>
  <c r="T137" i="35" s="1"/>
  <c r="S133" i="35"/>
  <c r="T133" i="35" s="1"/>
  <c r="S129" i="35"/>
  <c r="T129" i="35" s="1"/>
  <c r="S125" i="35"/>
  <c r="T125" i="35" s="1"/>
  <c r="S121" i="35"/>
  <c r="T121" i="35" s="1"/>
  <c r="S117" i="35"/>
  <c r="T117" i="35" s="1"/>
  <c r="S113" i="35"/>
  <c r="T113" i="35" s="1"/>
  <c r="S109" i="35"/>
  <c r="T109" i="35" s="1"/>
  <c r="S105" i="35"/>
  <c r="T105" i="35" s="1"/>
  <c r="S139" i="35"/>
  <c r="T139" i="35" s="1"/>
  <c r="S131" i="35"/>
  <c r="T131" i="35" s="1"/>
  <c r="S123" i="35"/>
  <c r="T123" i="35" s="1"/>
  <c r="S111" i="35"/>
  <c r="T111" i="35" s="1"/>
  <c r="S104" i="35"/>
  <c r="T104" i="35" s="1"/>
  <c r="S142" i="35"/>
  <c r="T142" i="35" s="1"/>
  <c r="S134" i="35"/>
  <c r="T134" i="35" s="1"/>
  <c r="S126" i="35"/>
  <c r="T126" i="35" s="1"/>
  <c r="S118" i="35"/>
  <c r="T118" i="35" s="1"/>
  <c r="S114" i="35"/>
  <c r="T114" i="35" s="1"/>
  <c r="S106" i="35"/>
  <c r="T106" i="35" s="1"/>
  <c r="S144" i="35"/>
  <c r="T144" i="35" s="1"/>
  <c r="S140" i="35"/>
  <c r="T140" i="35" s="1"/>
  <c r="S136" i="35"/>
  <c r="T136" i="35" s="1"/>
  <c r="S132" i="35"/>
  <c r="T132" i="35" s="1"/>
  <c r="S128" i="35"/>
  <c r="T128" i="35" s="1"/>
  <c r="S124" i="35"/>
  <c r="T124" i="35" s="1"/>
  <c r="S120" i="35"/>
  <c r="T120" i="35" s="1"/>
  <c r="S116" i="35"/>
  <c r="T116" i="35" s="1"/>
  <c r="S112" i="35"/>
  <c r="T112" i="35" s="1"/>
  <c r="S237" i="35"/>
  <c r="T237" i="35" s="1"/>
  <c r="S67" i="35"/>
  <c r="T67" i="35" s="1"/>
  <c r="S35" i="35"/>
  <c r="T35" i="35" s="1"/>
  <c r="S31" i="35"/>
  <c r="T31" i="35" s="1"/>
  <c r="S27" i="35"/>
  <c r="T27" i="35" s="1"/>
  <c r="S23" i="35"/>
  <c r="T23" i="35" s="1"/>
  <c r="S19" i="35"/>
  <c r="T19" i="35" s="1"/>
  <c r="S15" i="35"/>
  <c r="T15" i="35" s="1"/>
  <c r="S34" i="35"/>
  <c r="T34" i="35" s="1"/>
  <c r="S30" i="35"/>
  <c r="T30" i="35" s="1"/>
  <c r="S26" i="35"/>
  <c r="T26" i="35" s="1"/>
  <c r="S22" i="35"/>
  <c r="T22" i="35" s="1"/>
  <c r="S18" i="35"/>
  <c r="T18" i="35" s="1"/>
  <c r="S14" i="35"/>
  <c r="T14" i="35" s="1"/>
  <c r="S73" i="35"/>
  <c r="T73" i="35" s="1"/>
  <c r="S37" i="35"/>
  <c r="T37" i="35" s="1"/>
  <c r="S33" i="35"/>
  <c r="T33" i="35" s="1"/>
  <c r="S29" i="35"/>
  <c r="T29" i="35" s="1"/>
  <c r="S25" i="35"/>
  <c r="T25" i="35" s="1"/>
  <c r="S21" i="35"/>
  <c r="T21" i="35" s="1"/>
  <c r="S17" i="35"/>
  <c r="T17" i="35" s="1"/>
  <c r="S36" i="35"/>
  <c r="T36" i="35" s="1"/>
  <c r="S32" i="35"/>
  <c r="T32" i="35" s="1"/>
  <c r="S28" i="35"/>
  <c r="T28" i="35" s="1"/>
  <c r="S24" i="35"/>
  <c r="T24" i="35" s="1"/>
  <c r="S20" i="35"/>
  <c r="T20" i="35" s="1"/>
  <c r="S16" i="35"/>
  <c r="T16" i="35" s="1"/>
  <c r="S101" i="35"/>
  <c r="T101" i="35" s="1"/>
  <c r="S92" i="35"/>
  <c r="T92" i="35" s="1"/>
  <c r="S84" i="35"/>
  <c r="T84" i="35" s="1"/>
  <c r="S74" i="35"/>
  <c r="T74" i="35" s="1"/>
  <c r="S62" i="35"/>
  <c r="T62" i="35" s="1"/>
  <c r="S54" i="35"/>
  <c r="T54" i="35" s="1"/>
  <c r="S46" i="35"/>
  <c r="T46" i="35" s="1"/>
  <c r="S38" i="35"/>
  <c r="T38" i="35" s="1"/>
  <c r="S100" i="35"/>
  <c r="T100" i="35" s="1"/>
  <c r="S91" i="35"/>
  <c r="T91" i="35" s="1"/>
  <c r="S79" i="35"/>
  <c r="T79" i="35" s="1"/>
  <c r="S69" i="35"/>
  <c r="T69" i="35" s="1"/>
  <c r="S61" i="35"/>
  <c r="T61" i="35" s="1"/>
  <c r="S53" i="35"/>
  <c r="T53" i="35" s="1"/>
  <c r="S45" i="35"/>
  <c r="T45" i="35" s="1"/>
  <c r="S94" i="35"/>
  <c r="T94" i="35" s="1"/>
  <c r="S86" i="35"/>
  <c r="T86" i="35" s="1"/>
  <c r="S78" i="35"/>
  <c r="T78" i="35" s="1"/>
  <c r="S68" i="35"/>
  <c r="T68" i="35" s="1"/>
  <c r="S60" i="35"/>
  <c r="T60" i="35" s="1"/>
  <c r="S56" i="35"/>
  <c r="T56" i="35" s="1"/>
  <c r="S52" i="35"/>
  <c r="T52" i="35" s="1"/>
  <c r="S48" i="35"/>
  <c r="T48" i="35" s="1"/>
  <c r="S44" i="35"/>
  <c r="T44" i="35" s="1"/>
  <c r="S40" i="35"/>
  <c r="T40" i="35" s="1"/>
  <c r="S96" i="35"/>
  <c r="T96" i="35" s="1"/>
  <c r="S88" i="35"/>
  <c r="T88" i="35" s="1"/>
  <c r="S80" i="35"/>
  <c r="T80" i="35" s="1"/>
  <c r="S70" i="35"/>
  <c r="T70" i="35" s="1"/>
  <c r="S66" i="35"/>
  <c r="T66" i="35" s="1"/>
  <c r="S58" i="35"/>
  <c r="T58" i="35" s="1"/>
  <c r="S50" i="35"/>
  <c r="T50" i="35" s="1"/>
  <c r="S42" i="35"/>
  <c r="T42" i="35" s="1"/>
  <c r="S95" i="35"/>
  <c r="T95" i="35" s="1"/>
  <c r="S87" i="35"/>
  <c r="T87" i="35" s="1"/>
  <c r="S83" i="35"/>
  <c r="T83" i="35" s="1"/>
  <c r="S65" i="35"/>
  <c r="T65" i="35" s="1"/>
  <c r="S57" i="35"/>
  <c r="T57" i="35" s="1"/>
  <c r="S49" i="35"/>
  <c r="T49" i="35" s="1"/>
  <c r="S41" i="35"/>
  <c r="T41" i="35" s="1"/>
  <c r="S98" i="35"/>
  <c r="T98" i="35" s="1"/>
  <c r="S90" i="35"/>
  <c r="T90" i="35" s="1"/>
  <c r="S82" i="35"/>
  <c r="T82" i="35" s="1"/>
  <c r="S72" i="35"/>
  <c r="T72" i="35" s="1"/>
  <c r="S64" i="35"/>
  <c r="T64" i="35" s="1"/>
  <c r="S102" i="35"/>
  <c r="T102" i="35" s="1"/>
  <c r="S97" i="35"/>
  <c r="T97" i="35" s="1"/>
  <c r="S93" i="35"/>
  <c r="T93" i="35" s="1"/>
  <c r="S89" i="35"/>
  <c r="T89" i="35" s="1"/>
  <c r="S85" i="35"/>
  <c r="T85" i="35" s="1"/>
  <c r="S81" i="35"/>
  <c r="T81" i="35" s="1"/>
  <c r="S77" i="35"/>
  <c r="T77" i="35" s="1"/>
  <c r="S71" i="35"/>
  <c r="T71" i="35" s="1"/>
  <c r="S63" i="35"/>
  <c r="T63" i="35" s="1"/>
  <c r="S59" i="35"/>
  <c r="T59" i="35" s="1"/>
  <c r="S55" i="35"/>
  <c r="T55" i="35" s="1"/>
  <c r="S51" i="35"/>
  <c r="T51" i="35" s="1"/>
  <c r="S47" i="35"/>
  <c r="T47" i="35" s="1"/>
  <c r="S43" i="35"/>
  <c r="T43" i="35" s="1"/>
  <c r="S39" i="35"/>
  <c r="T39" i="35" s="1"/>
  <c r="T108" i="35"/>
  <c r="U181" i="35"/>
  <c r="U180" i="35"/>
  <c r="U179" i="35"/>
  <c r="U178" i="35"/>
  <c r="U177" i="35"/>
  <c r="U176" i="35"/>
  <c r="U175" i="35"/>
  <c r="U174" i="35"/>
  <c r="U173" i="35"/>
  <c r="U172" i="35"/>
  <c r="U171" i="35"/>
  <c r="U170" i="35"/>
  <c r="U169" i="35"/>
  <c r="U168" i="35"/>
  <c r="U167" i="35"/>
  <c r="U166" i="35"/>
  <c r="U165" i="35"/>
  <c r="U164" i="35"/>
  <c r="U163" i="35"/>
  <c r="U162" i="35"/>
  <c r="U161" i="35"/>
  <c r="U160" i="35"/>
  <c r="U159" i="35"/>
  <c r="U158" i="35"/>
  <c r="U157" i="35"/>
  <c r="U156" i="35"/>
  <c r="U155" i="35"/>
  <c r="U154" i="35"/>
  <c r="U153" i="35"/>
  <c r="U152" i="35"/>
  <c r="U151" i="35"/>
  <c r="U150" i="35"/>
  <c r="U149" i="35"/>
  <c r="U148" i="35"/>
  <c r="U147" i="35"/>
  <c r="U146" i="35"/>
  <c r="U145" i="35"/>
  <c r="U144" i="35"/>
  <c r="U143" i="35"/>
  <c r="U142" i="35"/>
  <c r="U141" i="35"/>
  <c r="U140" i="35"/>
  <c r="U139" i="35"/>
  <c r="U138" i="35"/>
  <c r="U137" i="35"/>
  <c r="U136" i="35"/>
  <c r="U135" i="35"/>
  <c r="U134" i="35"/>
  <c r="U133" i="35"/>
  <c r="U132" i="35"/>
  <c r="U131" i="35"/>
  <c r="U130" i="35"/>
  <c r="U129" i="35"/>
  <c r="U128" i="35"/>
  <c r="U127" i="35"/>
  <c r="U126" i="35"/>
  <c r="U125" i="35"/>
  <c r="U124" i="35"/>
  <c r="U123" i="35"/>
  <c r="U122" i="35"/>
  <c r="U121" i="35"/>
  <c r="U120" i="35"/>
  <c r="U119" i="35"/>
  <c r="U118" i="35"/>
  <c r="U117" i="35"/>
  <c r="U116" i="35"/>
  <c r="U115" i="35"/>
  <c r="U114" i="35"/>
  <c r="U113" i="35"/>
  <c r="U112" i="35"/>
  <c r="U111" i="35"/>
  <c r="U110" i="35"/>
  <c r="U109" i="35"/>
  <c r="U108" i="35"/>
  <c r="U107" i="35"/>
  <c r="U106" i="35"/>
  <c r="U105" i="35"/>
  <c r="U104" i="35"/>
  <c r="U103" i="35"/>
  <c r="U102" i="35"/>
  <c r="U101" i="35"/>
  <c r="U100" i="35"/>
  <c r="U98" i="35"/>
  <c r="U97" i="35"/>
  <c r="U96" i="35"/>
  <c r="U95" i="35"/>
  <c r="U94" i="35"/>
  <c r="U93" i="35"/>
  <c r="U92" i="35"/>
  <c r="U91" i="35"/>
  <c r="U90" i="35"/>
  <c r="U89" i="35"/>
  <c r="U88" i="35"/>
  <c r="U87" i="35"/>
  <c r="U86" i="35"/>
  <c r="U85" i="35"/>
  <c r="U84" i="35"/>
  <c r="U83" i="35"/>
  <c r="U82" i="35"/>
  <c r="U81" i="35"/>
  <c r="U80" i="35"/>
  <c r="U79" i="35"/>
  <c r="U78" i="35"/>
  <c r="U77" i="35"/>
  <c r="U74" i="35"/>
  <c r="U72" i="35"/>
  <c r="U71" i="35"/>
  <c r="U70" i="35"/>
  <c r="U69" i="35"/>
  <c r="U68" i="35"/>
  <c r="U67" i="35"/>
  <c r="U66" i="35"/>
  <c r="U65" i="35"/>
  <c r="U64" i="35"/>
  <c r="U63" i="35"/>
  <c r="U62" i="35"/>
  <c r="U61" i="35"/>
  <c r="U60" i="35"/>
  <c r="U59" i="35"/>
  <c r="U58" i="35"/>
  <c r="U57" i="35"/>
  <c r="U56" i="35"/>
  <c r="U55" i="35"/>
  <c r="U54" i="35"/>
  <c r="U53" i="35"/>
  <c r="U52" i="35"/>
  <c r="U51" i="35"/>
  <c r="U50" i="35"/>
  <c r="U49" i="35"/>
  <c r="U48" i="35"/>
  <c r="U47" i="35"/>
  <c r="U46" i="35"/>
  <c r="U45" i="35"/>
  <c r="U44" i="35"/>
  <c r="U43" i="35"/>
  <c r="U42" i="35"/>
  <c r="U41" i="35"/>
  <c r="U40" i="35"/>
  <c r="U39" i="35"/>
  <c r="U38" i="35"/>
  <c r="U37" i="35"/>
  <c r="U36" i="35"/>
  <c r="U35" i="35"/>
  <c r="U34" i="35"/>
  <c r="U33" i="35"/>
  <c r="U32" i="35"/>
  <c r="U31" i="35"/>
  <c r="U30" i="35"/>
  <c r="U29" i="35"/>
  <c r="U28" i="35"/>
  <c r="U27" i="35"/>
  <c r="U26" i="35"/>
  <c r="U25" i="35"/>
  <c r="U24" i="35"/>
  <c r="U23" i="35"/>
  <c r="U22" i="35"/>
  <c r="U21" i="35"/>
  <c r="U20" i="35"/>
  <c r="U19" i="35"/>
  <c r="U18" i="35"/>
  <c r="U17" i="35"/>
  <c r="U16" i="35"/>
  <c r="U15" i="35"/>
  <c r="U14" i="35"/>
  <c r="U13" i="35"/>
  <c r="A14" i="35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41" i="35" s="1"/>
  <c r="A42" i="35" s="1"/>
  <c r="A43" i="35" s="1"/>
  <c r="A44" i="35" s="1"/>
  <c r="A45" i="35" s="1"/>
  <c r="A46" i="35" s="1"/>
  <c r="A47" i="35" s="1"/>
  <c r="A48" i="35" s="1"/>
  <c r="A49" i="35" s="1"/>
  <c r="A50" i="35" s="1"/>
  <c r="A51" i="35" s="1"/>
  <c r="A52" i="35" s="1"/>
  <c r="A53" i="35" s="1"/>
  <c r="A54" i="35" s="1"/>
  <c r="A55" i="35" s="1"/>
  <c r="A56" i="35" s="1"/>
  <c r="A57" i="35" s="1"/>
  <c r="A58" i="35" s="1"/>
  <c r="A59" i="35" s="1"/>
  <c r="A60" i="35" s="1"/>
  <c r="A61" i="35" s="1"/>
  <c r="A62" i="35" s="1"/>
  <c r="A63" i="35" s="1"/>
  <c r="A64" i="35" s="1"/>
  <c r="A65" i="35" s="1"/>
  <c r="A66" i="35" s="1"/>
  <c r="A67" i="35" s="1"/>
  <c r="A68" i="35" s="1"/>
  <c r="A69" i="35" s="1"/>
  <c r="A70" i="35" s="1"/>
  <c r="A71" i="35" s="1"/>
  <c r="A72" i="35" s="1"/>
  <c r="A73" i="35" l="1"/>
  <c r="A74" i="35" s="1"/>
  <c r="A77" i="35" l="1"/>
  <c r="A78" i="35" s="1"/>
  <c r="A79" i="35" s="1"/>
  <c r="A80" i="35" s="1"/>
  <c r="A81" i="35" s="1"/>
  <c r="A82" i="35" s="1"/>
  <c r="A83" i="35" s="1"/>
  <c r="A84" i="35" s="1"/>
  <c r="A85" i="35" s="1"/>
  <c r="A86" i="35" s="1"/>
  <c r="A87" i="35" s="1"/>
  <c r="A88" i="35" s="1"/>
  <c r="A89" i="35" s="1"/>
  <c r="A90" i="35" s="1"/>
  <c r="A91" i="35" s="1"/>
  <c r="A92" i="35" s="1"/>
  <c r="A93" i="35" s="1"/>
  <c r="A94" i="35" s="1"/>
  <c r="A95" i="35" s="1"/>
  <c r="A96" i="35" s="1"/>
  <c r="A97" i="35" s="1"/>
  <c r="A98" i="35" s="1"/>
  <c r="A75" i="35"/>
  <c r="A76" i="35" s="1"/>
  <c r="A100" i="35" l="1"/>
  <c r="A101" i="35" s="1"/>
  <c r="A102" i="35" s="1"/>
  <c r="A104" i="35" s="1"/>
  <c r="A105" i="35" s="1"/>
  <c r="A106" i="35" s="1"/>
  <c r="A107" i="35" s="1"/>
  <c r="A108" i="35" s="1"/>
  <c r="A109" i="35" s="1"/>
  <c r="A110" i="35" s="1"/>
  <c r="A111" i="35" s="1"/>
  <c r="A112" i="35" s="1"/>
  <c r="A113" i="35" s="1"/>
  <c r="A114" i="35" s="1"/>
  <c r="A115" i="35" s="1"/>
  <c r="A116" i="35" s="1"/>
  <c r="A117" i="35" s="1"/>
  <c r="A118" i="35" s="1"/>
  <c r="A119" i="35" s="1"/>
  <c r="A120" i="35" s="1"/>
  <c r="A121" i="35" s="1"/>
  <c r="A122" i="35" s="1"/>
  <c r="A123" i="35" s="1"/>
  <c r="A124" i="35" s="1"/>
  <c r="A125" i="35" s="1"/>
  <c r="A126" i="35" s="1"/>
  <c r="A127" i="35" s="1"/>
  <c r="A128" i="35" s="1"/>
  <c r="A129" i="35" s="1"/>
  <c r="A130" i="35" s="1"/>
  <c r="A131" i="35" s="1"/>
  <c r="A132" i="35" s="1"/>
  <c r="A133" i="35" s="1"/>
  <c r="A134" i="35" s="1"/>
  <c r="A135" i="35" s="1"/>
  <c r="A136" i="35" s="1"/>
  <c r="A137" i="35" s="1"/>
  <c r="A138" i="35" s="1"/>
  <c r="A139" i="35" s="1"/>
  <c r="A140" i="35" s="1"/>
  <c r="A141" i="35" s="1"/>
  <c r="A142" i="35" s="1"/>
  <c r="A143" i="35" s="1"/>
  <c r="A144" i="35" s="1"/>
  <c r="A145" i="35" s="1"/>
  <c r="A146" i="35" s="1"/>
  <c r="A147" i="35" s="1"/>
  <c r="A148" i="35" s="1"/>
  <c r="A149" i="35" s="1"/>
  <c r="A150" i="35" s="1"/>
  <c r="A151" i="35" s="1"/>
  <c r="A152" i="35" s="1"/>
  <c r="A153" i="35" s="1"/>
  <c r="A154" i="35" s="1"/>
  <c r="A155" i="35" s="1"/>
  <c r="A156" i="35" s="1"/>
  <c r="A157" i="35" s="1"/>
  <c r="A158" i="35" s="1"/>
  <c r="A159" i="35" s="1"/>
  <c r="A160" i="35" s="1"/>
  <c r="A161" i="35" s="1"/>
  <c r="A162" i="35" s="1"/>
  <c r="A163" i="35" s="1"/>
  <c r="A164" i="35" s="1"/>
  <c r="A165" i="35" s="1"/>
  <c r="A166" i="35" s="1"/>
  <c r="A167" i="35" s="1"/>
  <c r="A168" i="35" s="1"/>
  <c r="A169" i="35" s="1"/>
  <c r="A170" i="35" s="1"/>
  <c r="A171" i="35" s="1"/>
  <c r="A172" i="35" s="1"/>
  <c r="A173" i="35" s="1"/>
  <c r="A174" i="35" s="1"/>
  <c r="A175" i="35" s="1"/>
  <c r="A176" i="35" s="1"/>
  <c r="A177" i="35" s="1"/>
  <c r="A178" i="35" s="1"/>
  <c r="A179" i="35" s="1"/>
  <c r="A180" i="35" s="1"/>
  <c r="A181" i="35" s="1"/>
  <c r="A182" i="35" s="1"/>
  <c r="A183" i="35" s="1"/>
  <c r="A184" i="35" s="1"/>
  <c r="A185" i="35" s="1"/>
  <c r="A186" i="35" s="1"/>
  <c r="A187" i="35" s="1"/>
  <c r="A188" i="35" s="1"/>
  <c r="A189" i="35" s="1"/>
  <c r="A190" i="35" s="1"/>
  <c r="A191" i="35" s="1"/>
  <c r="A192" i="35" s="1"/>
  <c r="A193" i="35" s="1"/>
  <c r="A194" i="35" s="1"/>
  <c r="A195" i="35" s="1"/>
  <c r="A196" i="35" s="1"/>
  <c r="A197" i="35" s="1"/>
  <c r="A198" i="35" s="1"/>
  <c r="A199" i="35" s="1"/>
  <c r="A200" i="35" s="1"/>
  <c r="A201" i="35" s="1"/>
  <c r="A202" i="35" s="1"/>
  <c r="A203" i="35" s="1"/>
  <c r="A204" i="35" s="1"/>
  <c r="A205" i="35" s="1"/>
  <c r="A206" i="35" s="1"/>
  <c r="A207" i="35" s="1"/>
  <c r="A208" i="35" s="1"/>
  <c r="A209" i="35" s="1"/>
  <c r="A210" i="35" s="1"/>
  <c r="A211" i="35" s="1"/>
  <c r="A212" i="35" s="1"/>
  <c r="A213" i="35" s="1"/>
  <c r="A214" i="35" s="1"/>
  <c r="A215" i="35" s="1"/>
  <c r="A216" i="35" s="1"/>
  <c r="A217" i="35" s="1"/>
  <c r="A218" i="35" s="1"/>
  <c r="A219" i="35" s="1"/>
  <c r="A220" i="35" s="1"/>
  <c r="A221" i="35" s="1"/>
  <c r="A222" i="35" s="1"/>
  <c r="A223" i="35" s="1"/>
  <c r="A224" i="35" s="1"/>
  <c r="A225" i="35" s="1"/>
  <c r="A226" i="35" s="1"/>
  <c r="A227" i="35" s="1"/>
  <c r="A228" i="35" s="1"/>
  <c r="A229" i="35" s="1"/>
  <c r="A230" i="35" s="1"/>
  <c r="A231" i="35" s="1"/>
  <c r="A232" i="35" s="1"/>
  <c r="A233" i="35" s="1"/>
  <c r="A234" i="35" s="1"/>
  <c r="A235" i="35" s="1"/>
  <c r="A236" i="35" s="1"/>
  <c r="A237" i="35" s="1"/>
  <c r="A238" i="35" s="1"/>
  <c r="A239" i="35" s="1"/>
  <c r="A240" i="35" s="1"/>
  <c r="A241" i="35" s="1"/>
  <c r="A242" i="35" s="1"/>
  <c r="A243" i="35" s="1"/>
  <c r="A244" i="35" s="1"/>
  <c r="A245" i="35" s="1"/>
  <c r="A246" i="35" s="1"/>
  <c r="A247" i="35" s="1"/>
  <c r="A248" i="35" s="1"/>
  <c r="A249" i="35" s="1"/>
  <c r="A250" i="35" s="1"/>
  <c r="A251" i="35" s="1"/>
  <c r="A252" i="35" s="1"/>
  <c r="A253" i="35" s="1"/>
  <c r="A254" i="35" s="1"/>
  <c r="A255" i="35" s="1"/>
  <c r="A256" i="35" s="1"/>
  <c r="A257" i="35" s="1"/>
  <c r="A258" i="35" s="1"/>
  <c r="A259" i="35" s="1"/>
  <c r="A260" i="35" s="1"/>
  <c r="A261" i="35" s="1"/>
  <c r="A262" i="35" s="1"/>
  <c r="A263" i="35" s="1"/>
  <c r="A264" i="35" s="1"/>
  <c r="A265" i="35" s="1"/>
  <c r="A266" i="35" s="1"/>
  <c r="A267" i="35" s="1"/>
  <c r="A268" i="35" s="1"/>
  <c r="A269" i="35" s="1"/>
  <c r="A270" i="35" s="1"/>
  <c r="A271" i="35" s="1"/>
  <c r="A272" i="35" s="1"/>
  <c r="A273" i="35" s="1"/>
  <c r="A274" i="35" s="1"/>
  <c r="A275" i="35" s="1"/>
  <c r="A276" i="35" s="1"/>
  <c r="A277" i="35" s="1"/>
  <c r="A278" i="35" s="1"/>
  <c r="A279" i="35" s="1"/>
  <c r="A280" i="35" s="1"/>
  <c r="A281" i="35" s="1"/>
  <c r="A282" i="35" s="1"/>
  <c r="A283" i="35" s="1"/>
  <c r="A284" i="35" s="1"/>
  <c r="A285" i="35" s="1"/>
  <c r="A286" i="35" s="1"/>
  <c r="A287" i="35" s="1"/>
  <c r="A288" i="35" s="1"/>
  <c r="A289" i="35" s="1"/>
  <c r="A290" i="35" s="1"/>
  <c r="A291" i="35" s="1"/>
  <c r="A292" i="35" s="1"/>
  <c r="A293" i="35" s="1"/>
  <c r="A294" i="35" s="1"/>
  <c r="A295" i="35" s="1"/>
  <c r="A296" i="35" s="1"/>
  <c r="A297" i="35" s="1"/>
  <c r="A298" i="35" s="1"/>
  <c r="A299" i="35" s="1"/>
  <c r="A300" i="35" s="1"/>
  <c r="A301" i="35" s="1"/>
  <c r="A99" i="35"/>
</calcChain>
</file>

<file path=xl/comments1.xml><?xml version="1.0" encoding="utf-8"?>
<comments xmlns="http://schemas.openxmlformats.org/spreadsheetml/2006/main">
  <authors>
    <author>Dragana</author>
  </authors>
  <commentList>
    <comment ref="S6" authorId="0" shapeId="0">
      <text>
        <r>
          <rPr>
            <b/>
            <sz val="9"/>
            <color indexed="81"/>
            <rFont val="Tahoma"/>
            <family val="2"/>
          </rPr>
          <t>Zapravo predavanje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6" authorId="0" shapeId="0">
      <text>
        <r>
          <rPr>
            <b/>
            <sz val="9"/>
            <color indexed="81"/>
            <rFont val="Tahoma"/>
            <family val="2"/>
          </rPr>
          <t>Ima plus ali nije se potpisao</t>
        </r>
      </text>
    </comment>
  </commentList>
</comments>
</file>

<file path=xl/sharedStrings.xml><?xml version="1.0" encoding="utf-8"?>
<sst xmlns="http://schemas.openxmlformats.org/spreadsheetml/2006/main" count="5667" uniqueCount="1145">
  <si>
    <t>Наставник:</t>
  </si>
  <si>
    <t>Индекс</t>
  </si>
  <si>
    <t>ЗАПИСНИК О ОДРЖАНОМ ИСПИТУ</t>
  </si>
  <si>
    <t>Р.б.</t>
  </si>
  <si>
    <t>Први тест</t>
  </si>
  <si>
    <t>Други тест</t>
  </si>
  <si>
    <t>Присуство</t>
  </si>
  <si>
    <t>Интегрални</t>
  </si>
  <si>
    <t xml:space="preserve">Усмени дио </t>
  </si>
  <si>
    <t>Укупно поена</t>
  </si>
  <si>
    <t>Коначна оцјена</t>
  </si>
  <si>
    <t>Поена</t>
  </si>
  <si>
    <t>Датум</t>
  </si>
  <si>
    <t>Излазак</t>
  </si>
  <si>
    <t>Универзитет у Бањој Луци</t>
  </si>
  <si>
    <t>Факултет:</t>
  </si>
  <si>
    <t>Предмет:</t>
  </si>
  <si>
    <t>Студијски програм(и):</t>
  </si>
  <si>
    <t>Доц. Др Латиновић Тихомир</t>
  </si>
  <si>
    <t>МАШИНСКИ ФАКУЛТЕТ</t>
  </si>
  <si>
    <t>СВИ</t>
  </si>
  <si>
    <t>ИНФОРМАТИКА</t>
  </si>
  <si>
    <t>Датум Испита</t>
  </si>
  <si>
    <t>9094</t>
  </si>
  <si>
    <t>Шућур Милица</t>
  </si>
  <si>
    <t>9000</t>
  </si>
  <si>
    <t>Тунгуз Милена</t>
  </si>
  <si>
    <t>9004</t>
  </si>
  <si>
    <t>Чолић Теодор</t>
  </si>
  <si>
    <t>8932</t>
  </si>
  <si>
    <t>Грабовица Александар</t>
  </si>
  <si>
    <t>9060</t>
  </si>
  <si>
    <t>Рајилић Огњен</t>
  </si>
  <si>
    <t>9011</t>
  </si>
  <si>
    <t>9114</t>
  </si>
  <si>
    <t>Кнежевић Милан</t>
  </si>
  <si>
    <t>8988</t>
  </si>
  <si>
    <t>Тодоровић Милена</t>
  </si>
  <si>
    <t>9047</t>
  </si>
  <si>
    <t>8921</t>
  </si>
  <si>
    <t>Лукић Милан</t>
  </si>
  <si>
    <t>9044</t>
  </si>
  <si>
    <t>9116</t>
  </si>
  <si>
    <t>Тешановић Данијел</t>
  </si>
  <si>
    <t>8978</t>
  </si>
  <si>
    <t>Ратковац Немања</t>
  </si>
  <si>
    <t>8931</t>
  </si>
  <si>
    <t>Лепановић Недо</t>
  </si>
  <si>
    <t>8955</t>
  </si>
  <si>
    <t>8515</t>
  </si>
  <si>
    <t>Ћутковић Немања</t>
  </si>
  <si>
    <t>9066</t>
  </si>
  <si>
    <t>Вранић Младен</t>
  </si>
  <si>
    <t>8782</t>
  </si>
  <si>
    <t>Новаковић Александар</t>
  </si>
  <si>
    <t>Савић Стефан</t>
  </si>
  <si>
    <t>8463</t>
  </si>
  <si>
    <t>Мирковић Јовица</t>
  </si>
  <si>
    <t>9010</t>
  </si>
  <si>
    <t>9023</t>
  </si>
  <si>
    <t>Добријевић Дејан</t>
  </si>
  <si>
    <t>8956</t>
  </si>
  <si>
    <t>8938</t>
  </si>
  <si>
    <t>Шкондрић Ђуро</t>
  </si>
  <si>
    <t>8943</t>
  </si>
  <si>
    <t>Амиџић Дејан</t>
  </si>
  <si>
    <t>9105</t>
  </si>
  <si>
    <t>Кнежевић Синиша</t>
  </si>
  <si>
    <t>8831</t>
  </si>
  <si>
    <t>Гвоздић Владан</t>
  </si>
  <si>
    <t>9108</t>
  </si>
  <si>
    <t>Чолић Бранко</t>
  </si>
  <si>
    <t>Шкрбић Срђан</t>
  </si>
  <si>
    <t>9124</t>
  </si>
  <si>
    <t>Ђурић Мирослава</t>
  </si>
  <si>
    <t>8926</t>
  </si>
  <si>
    <t>Грабеж Милан</t>
  </si>
  <si>
    <t>8996</t>
  </si>
  <si>
    <t>Иветић Срђан</t>
  </si>
  <si>
    <t>9085</t>
  </si>
  <si>
    <t>Видаковић Огњен</t>
  </si>
  <si>
    <t>8945</t>
  </si>
  <si>
    <t>Марјановић Немања</t>
  </si>
  <si>
    <t>9008</t>
  </si>
  <si>
    <t>Дулић Дражен</t>
  </si>
  <si>
    <t>9145</t>
  </si>
  <si>
    <t>9078</t>
  </si>
  <si>
    <t>Благојевић Давид</t>
  </si>
  <si>
    <t>9013</t>
  </si>
  <si>
    <t>Ковачевић Борислав</t>
  </si>
  <si>
    <t>8776</t>
  </si>
  <si>
    <t>Савић Неђо</t>
  </si>
  <si>
    <t>8975</t>
  </si>
  <si>
    <t>9009</t>
  </si>
  <si>
    <t>Паликућа Сања</t>
  </si>
  <si>
    <t>Лазић Милан</t>
  </si>
  <si>
    <t>9097</t>
  </si>
  <si>
    <t>Илијашевић Тихомир</t>
  </si>
  <si>
    <t>9126</t>
  </si>
  <si>
    <t>9025</t>
  </si>
  <si>
    <t>Јовић Јелена</t>
  </si>
  <si>
    <t>9045</t>
  </si>
  <si>
    <t>Митрић Џоана</t>
  </si>
  <si>
    <t>8997</t>
  </si>
  <si>
    <t>Пејиновић Биљана</t>
  </si>
  <si>
    <t>9093</t>
  </si>
  <si>
    <t>9014</t>
  </si>
  <si>
    <t>Граховац Зоран</t>
  </si>
  <si>
    <t>8962</t>
  </si>
  <si>
    <t>Вулета Сузана</t>
  </si>
  <si>
    <t>9002</t>
  </si>
  <si>
    <t>Милаковић Велимир</t>
  </si>
  <si>
    <t>9020</t>
  </si>
  <si>
    <t>Карлица Срећко</t>
  </si>
  <si>
    <t>8884</t>
  </si>
  <si>
    <t>Бубић Александар</t>
  </si>
  <si>
    <t>Божановић Немања</t>
  </si>
  <si>
    <t>8910</t>
  </si>
  <si>
    <t>8737</t>
  </si>
  <si>
    <t>8442</t>
  </si>
  <si>
    <t>Илић Владимир</t>
  </si>
  <si>
    <t>9032</t>
  </si>
  <si>
    <t>Моравац Милан</t>
  </si>
  <si>
    <t>9091</t>
  </si>
  <si>
    <t>Божић Страхиња</t>
  </si>
  <si>
    <t>9048</t>
  </si>
  <si>
    <t>9035</t>
  </si>
  <si>
    <t>Гвозден Јована</t>
  </si>
  <si>
    <t>9139</t>
  </si>
  <si>
    <t>Ковачевић Бранислав</t>
  </si>
  <si>
    <t>Павлица Небојша</t>
  </si>
  <si>
    <t>8455</t>
  </si>
  <si>
    <t>Николић Дејан</t>
  </si>
  <si>
    <t>9072</t>
  </si>
  <si>
    <t>Божуновић Станко</t>
  </si>
  <si>
    <t>8467</t>
  </si>
  <si>
    <t>Јокић Александра</t>
  </si>
  <si>
    <t>9352</t>
  </si>
  <si>
    <t>Деспотовић Миле</t>
  </si>
  <si>
    <t>8933</t>
  </si>
  <si>
    <t>9187</t>
  </si>
  <si>
    <t>Марјановић Бранко</t>
  </si>
  <si>
    <t>9265</t>
  </si>
  <si>
    <t>Гуслов Тијана</t>
  </si>
  <si>
    <t>9246</t>
  </si>
  <si>
    <t>Ристић Борка</t>
  </si>
  <si>
    <t>9288</t>
  </si>
  <si>
    <t>Дуроњић Немања</t>
  </si>
  <si>
    <t>9232</t>
  </si>
  <si>
    <t>Будић Славко</t>
  </si>
  <si>
    <t>9199</t>
  </si>
  <si>
    <t>Бубић Растко</t>
  </si>
  <si>
    <t>9235</t>
  </si>
  <si>
    <t>Лето Зоран</t>
  </si>
  <si>
    <t>9158</t>
  </si>
  <si>
    <t>9165</t>
  </si>
  <si>
    <t>Лукајић Ђорђе</t>
  </si>
  <si>
    <t>9222</t>
  </si>
  <si>
    <t>Љубичић Ана</t>
  </si>
  <si>
    <t>9185</t>
  </si>
  <si>
    <t>Багић Новица</t>
  </si>
  <si>
    <t>Грубљешић Божидарка</t>
  </si>
  <si>
    <t>9280</t>
  </si>
  <si>
    <t>Остојић Никола</t>
  </si>
  <si>
    <t>8453</t>
  </si>
  <si>
    <t>8456</t>
  </si>
  <si>
    <t>8465</t>
  </si>
  <si>
    <t>8501</t>
  </si>
  <si>
    <t>8502</t>
  </si>
  <si>
    <t>8506</t>
  </si>
  <si>
    <t>8522</t>
  </si>
  <si>
    <t>8527</t>
  </si>
  <si>
    <t>8557</t>
  </si>
  <si>
    <t>8564</t>
  </si>
  <si>
    <t>8819</t>
  </si>
  <si>
    <t>8871</t>
  </si>
  <si>
    <t>8872</t>
  </si>
  <si>
    <t>8882</t>
  </si>
  <si>
    <t>8918</t>
  </si>
  <si>
    <t>8969</t>
  </si>
  <si>
    <t>8987</t>
  </si>
  <si>
    <t>8989</t>
  </si>
  <si>
    <t>9007</t>
  </si>
  <si>
    <t>9019</t>
  </si>
  <si>
    <t>9101</t>
  </si>
  <si>
    <t>9119</t>
  </si>
  <si>
    <t>9125</t>
  </si>
  <si>
    <t>9134</t>
  </si>
  <si>
    <t>9135</t>
  </si>
  <si>
    <t>БРУЦОШИ</t>
  </si>
  <si>
    <t>9150</t>
  </si>
  <si>
    <t>9151</t>
  </si>
  <si>
    <t>9152</t>
  </si>
  <si>
    <t>9153</t>
  </si>
  <si>
    <t>9154</t>
  </si>
  <si>
    <t>9156</t>
  </si>
  <si>
    <t>9157</t>
  </si>
  <si>
    <t>9159</t>
  </si>
  <si>
    <t>9160</t>
  </si>
  <si>
    <t>9161</t>
  </si>
  <si>
    <t>9162</t>
  </si>
  <si>
    <t>9163</t>
  </si>
  <si>
    <t>9164</t>
  </si>
  <si>
    <t>9166</t>
  </si>
  <si>
    <t>9167</t>
  </si>
  <si>
    <t>9168</t>
  </si>
  <si>
    <t>9170</t>
  </si>
  <si>
    <t>9171</t>
  </si>
  <si>
    <t>9172</t>
  </si>
  <si>
    <t>9173</t>
  </si>
  <si>
    <t>9174</t>
  </si>
  <si>
    <t>9175</t>
  </si>
  <si>
    <t>9176</t>
  </si>
  <si>
    <t>9177</t>
  </si>
  <si>
    <t>9178</t>
  </si>
  <si>
    <t>9179</t>
  </si>
  <si>
    <t>9180</t>
  </si>
  <si>
    <t>9181</t>
  </si>
  <si>
    <t>9182</t>
  </si>
  <si>
    <t>9183</t>
  </si>
  <si>
    <t>9184</t>
  </si>
  <si>
    <t>9186</t>
  </si>
  <si>
    <t>9188</t>
  </si>
  <si>
    <t>9189</t>
  </si>
  <si>
    <t>9190</t>
  </si>
  <si>
    <t>9191</t>
  </si>
  <si>
    <t>9192</t>
  </si>
  <si>
    <t>9193</t>
  </si>
  <si>
    <t>9194</t>
  </si>
  <si>
    <t>9195</t>
  </si>
  <si>
    <t>9196</t>
  </si>
  <si>
    <t>9197</t>
  </si>
  <si>
    <t>9198</t>
  </si>
  <si>
    <t>9200</t>
  </si>
  <si>
    <t>9201</t>
  </si>
  <si>
    <t>9202</t>
  </si>
  <si>
    <t>9203</t>
  </si>
  <si>
    <t>9204</t>
  </si>
  <si>
    <t>9205</t>
  </si>
  <si>
    <t>9206</t>
  </si>
  <si>
    <t>9207</t>
  </si>
  <si>
    <t>9208</t>
  </si>
  <si>
    <t>9209</t>
  </si>
  <si>
    <t>9210</t>
  </si>
  <si>
    <t>9211</t>
  </si>
  <si>
    <t>9212</t>
  </si>
  <si>
    <t>9213</t>
  </si>
  <si>
    <t>9214</t>
  </si>
  <si>
    <t>9215</t>
  </si>
  <si>
    <t>9216</t>
  </si>
  <si>
    <t>9217</t>
  </si>
  <si>
    <t>9219</t>
  </si>
  <si>
    <t>9220</t>
  </si>
  <si>
    <t>9221</t>
  </si>
  <si>
    <t>9223</t>
  </si>
  <si>
    <t>9224</t>
  </si>
  <si>
    <t>9225</t>
  </si>
  <si>
    <t>9226</t>
  </si>
  <si>
    <t>9227</t>
  </si>
  <si>
    <t>9228</t>
  </si>
  <si>
    <t>9229</t>
  </si>
  <si>
    <t>9230</t>
  </si>
  <si>
    <t>9231</t>
  </si>
  <si>
    <t>9233</t>
  </si>
  <si>
    <t>9234</t>
  </si>
  <si>
    <t>9236</t>
  </si>
  <si>
    <t>9237</t>
  </si>
  <si>
    <t>9238</t>
  </si>
  <si>
    <t>9239</t>
  </si>
  <si>
    <t>9240</t>
  </si>
  <si>
    <t>9241</t>
  </si>
  <si>
    <t>9242</t>
  </si>
  <si>
    <t>9243</t>
  </si>
  <si>
    <t>9244</t>
  </si>
  <si>
    <t>9245</t>
  </si>
  <si>
    <t>9247</t>
  </si>
  <si>
    <t>9248</t>
  </si>
  <si>
    <t>9249</t>
  </si>
  <si>
    <t>9250</t>
  </si>
  <si>
    <t>9251</t>
  </si>
  <si>
    <t>9252</t>
  </si>
  <si>
    <t>9253</t>
  </si>
  <si>
    <t>9254</t>
  </si>
  <si>
    <t>9255</t>
  </si>
  <si>
    <t>9256</t>
  </si>
  <si>
    <t>9257</t>
  </si>
  <si>
    <t>9258</t>
  </si>
  <si>
    <t>9259</t>
  </si>
  <si>
    <t>9260</t>
  </si>
  <si>
    <t>9261</t>
  </si>
  <si>
    <t>9262</t>
  </si>
  <si>
    <t>9263</t>
  </si>
  <si>
    <t>9264</t>
  </si>
  <si>
    <t>9266</t>
  </si>
  <si>
    <t>9267</t>
  </si>
  <si>
    <t>9268</t>
  </si>
  <si>
    <t>9269</t>
  </si>
  <si>
    <t>9270</t>
  </si>
  <si>
    <t>9271</t>
  </si>
  <si>
    <t>9272</t>
  </si>
  <si>
    <t>9273</t>
  </si>
  <si>
    <t>9274</t>
  </si>
  <si>
    <t>9275</t>
  </si>
  <si>
    <t>9276</t>
  </si>
  <si>
    <t>9277</t>
  </si>
  <si>
    <t>9278</t>
  </si>
  <si>
    <t>9279</t>
  </si>
  <si>
    <t>9281</t>
  </si>
  <si>
    <t>9282</t>
  </si>
  <si>
    <t>9283</t>
  </si>
  <si>
    <t>9284</t>
  </si>
  <si>
    <t>9285</t>
  </si>
  <si>
    <t>9286</t>
  </si>
  <si>
    <t>9289</t>
  </si>
  <si>
    <t>9290</t>
  </si>
  <si>
    <t>9291</t>
  </si>
  <si>
    <t>9292</t>
  </si>
  <si>
    <t>9293</t>
  </si>
  <si>
    <t>9294</t>
  </si>
  <si>
    <t>9295</t>
  </si>
  <si>
    <t>9296</t>
  </si>
  <si>
    <t>9297</t>
  </si>
  <si>
    <t>9298</t>
  </si>
  <si>
    <t>9299</t>
  </si>
  <si>
    <t>9300</t>
  </si>
  <si>
    <t>9301</t>
  </si>
  <si>
    <t>9302</t>
  </si>
  <si>
    <t>9303</t>
  </si>
  <si>
    <t>9304</t>
  </si>
  <si>
    <t>9305</t>
  </si>
  <si>
    <t>9306</t>
  </si>
  <si>
    <t>9307</t>
  </si>
  <si>
    <t>9308</t>
  </si>
  <si>
    <t>9309</t>
  </si>
  <si>
    <t>9311</t>
  </si>
  <si>
    <t>9312</t>
  </si>
  <si>
    <t>9313</t>
  </si>
  <si>
    <t>9314</t>
  </si>
  <si>
    <t>9315</t>
  </si>
  <si>
    <t>9316</t>
  </si>
  <si>
    <t>9317</t>
  </si>
  <si>
    <t>9318</t>
  </si>
  <si>
    <t>9319</t>
  </si>
  <si>
    <t>9320</t>
  </si>
  <si>
    <t>9321</t>
  </si>
  <si>
    <t>9322</t>
  </si>
  <si>
    <t>9323</t>
  </si>
  <si>
    <t>9324</t>
  </si>
  <si>
    <t>9325</t>
  </si>
  <si>
    <t>9326</t>
  </si>
  <si>
    <t>9327</t>
  </si>
  <si>
    <t>9328</t>
  </si>
  <si>
    <t>9329</t>
  </si>
  <si>
    <t>9330</t>
  </si>
  <si>
    <t>9331</t>
  </si>
  <si>
    <t>9332</t>
  </si>
  <si>
    <t>9333</t>
  </si>
  <si>
    <t>9334</t>
  </si>
  <si>
    <t>9335</t>
  </si>
  <si>
    <t>9336</t>
  </si>
  <si>
    <t>9337</t>
  </si>
  <si>
    <t>9338</t>
  </si>
  <si>
    <t>9339</t>
  </si>
  <si>
    <t>9340</t>
  </si>
  <si>
    <t>9341</t>
  </si>
  <si>
    <t>9342</t>
  </si>
  <si>
    <t>9343</t>
  </si>
  <si>
    <t>9344</t>
  </si>
  <si>
    <t>9345</t>
  </si>
  <si>
    <t>9346</t>
  </si>
  <si>
    <t>9347</t>
  </si>
  <si>
    <t>9348</t>
  </si>
  <si>
    <t>9349</t>
  </si>
  <si>
    <t>9350</t>
  </si>
  <si>
    <t>9351</t>
  </si>
  <si>
    <t>Чупељић Данијел</t>
  </si>
  <si>
    <t>Шипка Стефан</t>
  </si>
  <si>
    <t>Прерад Марко</t>
  </si>
  <si>
    <t>Томашевић Борис</t>
  </si>
  <si>
    <t>Ђукић Слободан</t>
  </si>
  <si>
    <t>Ђукановић Петар</t>
  </si>
  <si>
    <t>Зеленика Сања</t>
  </si>
  <si>
    <t>Тривић Дражен</t>
  </si>
  <si>
    <t>Гавриловић Марко</t>
  </si>
  <si>
    <t>Ђурић Огњен</t>
  </si>
  <si>
    <t>Врањковић Дејан</t>
  </si>
  <si>
    <t>Станковић Дајана</t>
  </si>
  <si>
    <t>Тадић Милош</t>
  </si>
  <si>
    <t>Ђукић Слободанка</t>
  </si>
  <si>
    <t>Иванковић Горана</t>
  </si>
  <si>
    <t>Алексић Милица</t>
  </si>
  <si>
    <t>Кецман Александар</t>
  </si>
  <si>
    <t>Миљковић Срђан</t>
  </si>
  <si>
    <t>Мајкић Миодраг</t>
  </si>
  <si>
    <t>Мамлић Милош</t>
  </si>
  <si>
    <t>Душанић Синиша</t>
  </si>
  <si>
    <t>Ђурђевић Стефан</t>
  </si>
  <si>
    <t>Кецман Јелена</t>
  </si>
  <si>
    <t>Бојић Душко</t>
  </si>
  <si>
    <t>Малић Ђорђе</t>
  </si>
  <si>
    <t>Мајсторовић Јована</t>
  </si>
  <si>
    <t>Убовић Новак</t>
  </si>
  <si>
    <t>Соломун Никола</t>
  </si>
  <si>
    <t>Ружичић Владо</t>
  </si>
  <si>
    <t>Гогић Вид</t>
  </si>
  <si>
    <t>Шаврљуга Бојана</t>
  </si>
  <si>
    <t>Родић Дарко</t>
  </si>
  <si>
    <t>Дакић Мирјана</t>
  </si>
  <si>
    <t>Костадиновић Марија</t>
  </si>
  <si>
    <t>Радак Анђелина</t>
  </si>
  <si>
    <t>Малетић Милан</t>
  </si>
  <si>
    <t>Милић Данијела</t>
  </si>
  <si>
    <t>Павловић Татјана</t>
  </si>
  <si>
    <t>Шушак Родољуб</t>
  </si>
  <si>
    <t>Алексић Јовица</t>
  </si>
  <si>
    <t>Маринковић Јулија</t>
  </si>
  <si>
    <t>Цвијић Мићо</t>
  </si>
  <si>
    <t>Ђерић Младен</t>
  </si>
  <si>
    <t>Игњић Мирка</t>
  </si>
  <si>
    <t>Савић Милош</t>
  </si>
  <si>
    <t>Радуловић Никола</t>
  </si>
  <si>
    <t>Кежић Дарко</t>
  </si>
  <si>
    <t>Бабић Мирко</t>
  </si>
  <si>
    <t>Усорац Јована</t>
  </si>
  <si>
    <t>Ћућић Милица</t>
  </si>
  <si>
    <t>Багић Владан</t>
  </si>
  <si>
    <t>Јовановић Петар</t>
  </si>
  <si>
    <t>Бојић Милован</t>
  </si>
  <si>
    <t>Савић Станимир</t>
  </si>
  <si>
    <t>Вујасин Костадин</t>
  </si>
  <si>
    <t>Коруга Немања</t>
  </si>
  <si>
    <t>Новаковић Бојан</t>
  </si>
  <si>
    <t>Кузмановић Јовица</t>
  </si>
  <si>
    <t>Лазић Дејан</t>
  </si>
  <si>
    <t>Липовчић Дејан</t>
  </si>
  <si>
    <t>Богдановић Данило</t>
  </si>
  <si>
    <t>Зељић Мирјана</t>
  </si>
  <si>
    <t>Алексић Ђорђе</t>
  </si>
  <si>
    <t>Злојутро Војо</t>
  </si>
  <si>
    <t>Алишић Дамир</t>
  </si>
  <si>
    <t>Јашаревић Аднан</t>
  </si>
  <si>
    <t>Маркуљевић Драгана</t>
  </si>
  <si>
    <t>Кнежевић Немања</t>
  </si>
  <si>
    <t>Ђурђевић Јовица</t>
  </si>
  <si>
    <t>Прлина Жељко</t>
  </si>
  <si>
    <t>Живковић Младен</t>
  </si>
  <si>
    <t>Ракита Данило</t>
  </si>
  <si>
    <t>Мирковић Никола</t>
  </si>
  <si>
    <t>Радека Никола</t>
  </si>
  <si>
    <t>Керезовић Николина</t>
  </si>
  <si>
    <t>Тривковић Горан</t>
  </si>
  <si>
    <t>Цвјетковић Раде</t>
  </si>
  <si>
    <t>Девић Јован</t>
  </si>
  <si>
    <t>Гаврић Радивоје</t>
  </si>
  <si>
    <t>Стевић Стефан</t>
  </si>
  <si>
    <t>Добраш Немања</t>
  </si>
  <si>
    <t>Вељић Нада</t>
  </si>
  <si>
    <t>Шкорић Саша</t>
  </si>
  <si>
    <t>Рађевић Дејан</t>
  </si>
  <si>
    <t>Мајкић Марко</t>
  </si>
  <si>
    <t>Борковић Дајана</t>
  </si>
  <si>
    <t>Ћорковић Далибор</t>
  </si>
  <si>
    <t>Ђукановић Маринко</t>
  </si>
  <si>
    <t>Драгољевић Борислав</t>
  </si>
  <si>
    <t>Шкрбић Јована</t>
  </si>
  <si>
    <t>Јањић Владимир</t>
  </si>
  <si>
    <t>Личанин Александар</t>
  </si>
  <si>
    <t>Ступар Данило</t>
  </si>
  <si>
    <t>Остојић Милован</t>
  </si>
  <si>
    <t>Томаш Ђорђе</t>
  </si>
  <si>
    <t>Ћук Страхиња</t>
  </si>
  <si>
    <t>Јовановић Жељана</t>
  </si>
  <si>
    <t>Ковач Рада</t>
  </si>
  <si>
    <t>Јанковић Тамара</t>
  </si>
  <si>
    <t>Делић Љубомир</t>
  </si>
  <si>
    <t>Стакић Горан</t>
  </si>
  <si>
    <t>Јанковић Дејан</t>
  </si>
  <si>
    <t>Бабић Никола</t>
  </si>
  <si>
    <t>Бајић Николина</t>
  </si>
  <si>
    <t>Вуковић Иван</t>
  </si>
  <si>
    <t>Лозанчић Ален</t>
  </si>
  <si>
    <t>Стоканић Мирослав</t>
  </si>
  <si>
    <t>Видеканић Срђан</t>
  </si>
  <si>
    <t>Максимовић Сузана</t>
  </si>
  <si>
    <t>Опачић Данијела</t>
  </si>
  <si>
    <t>Ђукановић Чедомир</t>
  </si>
  <si>
    <t>Илић Милош</t>
  </si>
  <si>
    <t>Благојевић Предраг</t>
  </si>
  <si>
    <t>Михајловић Анђела</t>
  </si>
  <si>
    <t>Стојчевић Лука</t>
  </si>
  <si>
    <t>Гогић Бобан</t>
  </si>
  <si>
    <t>Петреш Јована</t>
  </si>
  <si>
    <t>Бјељац Срђан</t>
  </si>
  <si>
    <t>Руњо Јелена</t>
  </si>
  <si>
    <t>Мандић Балша</t>
  </si>
  <si>
    <t>Лукач Марко</t>
  </si>
  <si>
    <t>Шкоро Александра</t>
  </si>
  <si>
    <t>Буловић Петар</t>
  </si>
  <si>
    <t>Берендика Невен</t>
  </si>
  <si>
    <t>Дукић Наташа</t>
  </si>
  <si>
    <t>Чикић Немања</t>
  </si>
  <si>
    <t>Деспот Дејан</t>
  </si>
  <si>
    <t>Плавшић Мирослав</t>
  </si>
  <si>
    <t>Јаковљевић Драган</t>
  </si>
  <si>
    <t>Куртиновић Златка</t>
  </si>
  <si>
    <t>Трбојевић Синиша</t>
  </si>
  <si>
    <t>Гаврић Здравко</t>
  </si>
  <si>
    <t>Милотић Синиша</t>
  </si>
  <si>
    <t>Малић Лана</t>
  </si>
  <si>
    <t>Аксентијевић Владимир</t>
  </si>
  <si>
    <t>Мајкић Јелена</t>
  </si>
  <si>
    <t>Ћеклић Срђан</t>
  </si>
  <si>
    <t>Јагодић Александар</t>
  </si>
  <si>
    <t>Дрљача Мирослава</t>
  </si>
  <si>
    <t>Јосиповић Марко</t>
  </si>
  <si>
    <t>Нишић Николина</t>
  </si>
  <si>
    <t>Трнинић Дајана</t>
  </si>
  <si>
    <t>Панић Мирко</t>
  </si>
  <si>
    <t>Јаковљевић Николина</t>
  </si>
  <si>
    <t>Дмитровић Јасминка</t>
  </si>
  <si>
    <t>Ћеранић Марко</t>
  </si>
  <si>
    <t>Мујкановић Мерима</t>
  </si>
  <si>
    <t>Бабић Aљоша</t>
  </si>
  <si>
    <t>Вокић Жељана</t>
  </si>
  <si>
    <t>Шавија Марија</t>
  </si>
  <si>
    <t>Лајшић Бојан</t>
  </si>
  <si>
    <t>Стојић Слађана</t>
  </si>
  <si>
    <t>Мандић Борис</t>
  </si>
  <si>
    <t>Плавшић Огњен</t>
  </si>
  <si>
    <t>Ћосић Мирко</t>
  </si>
  <si>
    <t>Рулић Драгана</t>
  </si>
  <si>
    <t>Мијатовић Милица</t>
  </si>
  <si>
    <t>Јанковић Aлександар</t>
  </si>
  <si>
    <t>Брајић Никола</t>
  </si>
  <si>
    <t>Јаковљевић Милана</t>
  </si>
  <si>
    <t>Алексић Ненад</t>
  </si>
  <si>
    <t>Завишић Ранко</t>
  </si>
  <si>
    <t>Праштало Стефан</t>
  </si>
  <si>
    <t>Гајић Срећко</t>
  </si>
  <si>
    <t>Мудреновић Ђорђе</t>
  </si>
  <si>
    <t>Јокановић Дејан</t>
  </si>
  <si>
    <t>Бунић Саша</t>
  </si>
  <si>
    <t>Радић Огњен</t>
  </si>
  <si>
    <t>Ђурић Зорица</t>
  </si>
  <si>
    <t>Миодраговић Бојан</t>
  </si>
  <si>
    <t>Грубор Милан</t>
  </si>
  <si>
    <t>Панчић Мирослав</t>
  </si>
  <si>
    <t>Радочај Владимир</t>
  </si>
  <si>
    <t>Вођевић Николина</t>
  </si>
  <si>
    <t>Шурлан Борис</t>
  </si>
  <si>
    <t>Краљевић Ненад</t>
  </si>
  <si>
    <t>Кисин Давор</t>
  </si>
  <si>
    <t>Томић Марко</t>
  </si>
  <si>
    <t>Грабеж Андреа</t>
  </si>
  <si>
    <t>Јуркић Дарија</t>
  </si>
  <si>
    <t>Бакал Дејан</t>
  </si>
  <si>
    <t>Ољача Жељко</t>
  </si>
  <si>
    <t>Гргић Сандра</t>
  </si>
  <si>
    <t>Јолџић Свјетлана</t>
  </si>
  <si>
    <t>Чулић Жељка</t>
  </si>
  <si>
    <t>Василић Александра</t>
  </si>
  <si>
    <t>Стајчић Жељко</t>
  </si>
  <si>
    <t>Смиљић Николина</t>
  </si>
  <si>
    <t>Кнежевић Драган</t>
  </si>
  <si>
    <t>Каталина Ђорђе</t>
  </si>
  <si>
    <t>Поповић Александар</t>
  </si>
  <si>
    <t>Ђорђић Теодор</t>
  </si>
  <si>
    <t>Бајић Јана</t>
  </si>
  <si>
    <t>Матијевић Милена</t>
  </si>
  <si>
    <t>Панић Драгољуб</t>
  </si>
  <si>
    <t>Ступар Борислав</t>
  </si>
  <si>
    <t>Кркљић Миланка</t>
  </si>
  <si>
    <t>Пејашиновић Драган</t>
  </si>
  <si>
    <t>Новаковић Маја</t>
  </si>
  <si>
    <t>Петковић Сандра</t>
  </si>
  <si>
    <t>Пупавац Стефан</t>
  </si>
  <si>
    <t>Рачић Стефан</t>
  </si>
  <si>
    <t>Потајац Љубомир</t>
  </si>
  <si>
    <t>Јовановић Славен</t>
  </si>
  <si>
    <t>Митевски Бранка</t>
  </si>
  <si>
    <t>Шкрбић Дајана</t>
  </si>
  <si>
    <t>Ковачевић Петар</t>
  </si>
  <si>
    <t>Јовић Немања</t>
  </si>
  <si>
    <t>Мисимовић Станислав</t>
  </si>
  <si>
    <t>Пердув Милан</t>
  </si>
  <si>
    <t>Сукур Милош</t>
  </si>
  <si>
    <t>Лисица Милан</t>
  </si>
  <si>
    <t>Малешевић Тихомир</t>
  </si>
  <si>
    <t>Завишић Андријана</t>
  </si>
  <si>
    <t>Давидивић Данијел</t>
  </si>
  <si>
    <t>Миљуш Миленко</t>
  </si>
  <si>
    <t>Пралица Миле</t>
  </si>
  <si>
    <t>Вагурић Ивана</t>
  </si>
  <si>
    <t>Симић Ристо</t>
  </si>
  <si>
    <t>Бањац Сања</t>
  </si>
  <si>
    <t>1 практ</t>
  </si>
  <si>
    <t>2 практ</t>
  </si>
  <si>
    <t>1+2</t>
  </si>
  <si>
    <t>februar</t>
  </si>
  <si>
    <t>26.02.2015</t>
  </si>
  <si>
    <t>+</t>
  </si>
  <si>
    <t>Grabovica Aleksandar</t>
  </si>
  <si>
    <t>Čolić Teodor</t>
  </si>
  <si>
    <t>Pepić Jovana</t>
  </si>
  <si>
    <t>Pavlica Nebojša</t>
  </si>
  <si>
    <t>24.02.2015</t>
  </si>
  <si>
    <t>mart</t>
  </si>
  <si>
    <t>Ždrnja Jovan</t>
  </si>
  <si>
    <t>Davidović Stojan</t>
  </si>
  <si>
    <t>Cocić Viktor</t>
  </si>
  <si>
    <t>Kržalić Dženan</t>
  </si>
  <si>
    <t>Čolić Dejan</t>
  </si>
  <si>
    <t>Milaković Dušan</t>
  </si>
  <si>
    <t>Maričić Momčilo</t>
  </si>
  <si>
    <t>Bojić Duško</t>
  </si>
  <si>
    <t>Majkić Miodrag</t>
  </si>
  <si>
    <t>Blagojević David</t>
  </si>
  <si>
    <t>02.03.2015</t>
  </si>
  <si>
    <t>05.03.2015</t>
  </si>
  <si>
    <t>09.03.2015</t>
  </si>
  <si>
    <t>16.03.2015</t>
  </si>
  <si>
    <t>23.03.2015</t>
  </si>
  <si>
    <t>30.03.2015</t>
  </si>
  <si>
    <t>април</t>
  </si>
  <si>
    <t>02.04.2015</t>
  </si>
  <si>
    <t>06.04.2015</t>
  </si>
  <si>
    <t>15.04.2015</t>
  </si>
  <si>
    <t>23.04.2015</t>
  </si>
  <si>
    <t>27.04.2015</t>
  </si>
  <si>
    <t>maj</t>
  </si>
  <si>
    <t>04.05.2015</t>
  </si>
  <si>
    <t>11.05.2015</t>
  </si>
  <si>
    <t>18.05.2015</t>
  </si>
  <si>
    <t>21.05.2015</t>
  </si>
  <si>
    <t>Prisustvo predavanjima</t>
  </si>
  <si>
    <t>Е В И Д Е Н Ц И Ј А  О  И З В О Ђ Е Њ У  Н А С Т А В Е</t>
  </si>
  <si>
    <t>Март</t>
  </si>
  <si>
    <t>15</t>
  </si>
  <si>
    <t xml:space="preserve">Студијски програм: </t>
  </si>
  <si>
    <t>М А Ш И Н С К И   Ф А К У Л Т Е Т</t>
  </si>
  <si>
    <t xml:space="preserve">ПРЕДМЕТ: </t>
  </si>
  <si>
    <t>Информатика</t>
  </si>
  <si>
    <t>Семестар:</t>
  </si>
  <si>
    <t>Група:</t>
  </si>
  <si>
    <t>Учионица:</t>
  </si>
  <si>
    <t>Рачунарски центар</t>
  </si>
  <si>
    <t>Сатница:</t>
  </si>
  <si>
    <t>Уто Сри и Пет</t>
  </si>
  <si>
    <t>Облик наставе:</t>
  </si>
  <si>
    <t>VJEŽBE</t>
  </si>
  <si>
    <t>D   R   A   G   A  N  A      P   R   E   R   A   D   O   V  I   Ć</t>
  </si>
  <si>
    <t>P   R   O   F   E   S    O   R      L   A   T   I   N   O   V   I   Ć</t>
  </si>
  <si>
    <t xml:space="preserve">Тематска јединица </t>
  </si>
  <si>
    <r>
      <rPr>
        <b/>
        <u/>
        <sz val="8"/>
        <rFont val="Arial"/>
        <family val="2"/>
      </rPr>
      <t>Word</t>
    </r>
    <r>
      <rPr>
        <sz val="8"/>
        <rFont val="Arial"/>
        <family val="2"/>
      </rPr>
      <t xml:space="preserve">
23.02.(pon)
24.02 (uto)
25.02 (sri)
27.02 (pet)</t>
    </r>
  </si>
  <si>
    <r>
      <rPr>
        <b/>
        <u/>
        <sz val="10"/>
        <rFont val="Arial"/>
        <family val="2"/>
      </rPr>
      <t>Excel (1/5)</t>
    </r>
    <r>
      <rPr>
        <sz val="10"/>
        <rFont val="Arial"/>
        <family val="2"/>
      </rPr>
      <t xml:space="preserve">
03.03.(uto)
04.03 (sri)
(06.03) pet</t>
    </r>
  </si>
  <si>
    <r>
      <rPr>
        <b/>
        <u/>
        <sz val="10"/>
        <rFont val="Arial"/>
        <family val="2"/>
      </rPr>
      <t>Excel (2/5)</t>
    </r>
    <r>
      <rPr>
        <sz val="10"/>
        <rFont val="Arial"/>
        <family val="2"/>
      </rPr>
      <t xml:space="preserve">
10.03.(uto)
11.03 (sri)
13.03 (pet)</t>
    </r>
  </si>
  <si>
    <r>
      <rPr>
        <b/>
        <u/>
        <sz val="10"/>
        <rFont val="Arial"/>
        <family val="2"/>
      </rPr>
      <t>Excel (3/5)</t>
    </r>
    <r>
      <rPr>
        <sz val="10"/>
        <rFont val="Arial"/>
        <family val="2"/>
      </rPr>
      <t xml:space="preserve">
17.03.(uto)
18.03 (sri)
20.03 (pet)</t>
    </r>
  </si>
  <si>
    <r>
      <rPr>
        <b/>
        <u/>
        <sz val="10"/>
        <rFont val="Arial"/>
        <family val="2"/>
      </rPr>
      <t>Excel (4/5)</t>
    </r>
    <r>
      <rPr>
        <sz val="10"/>
        <rFont val="Arial"/>
        <family val="2"/>
      </rPr>
      <t xml:space="preserve">
24.03.(uto)25.03 (sri)
27.03 (pet)</t>
    </r>
  </si>
  <si>
    <r>
      <rPr>
        <b/>
        <u/>
        <sz val="10"/>
        <rFont val="Arial"/>
        <family val="2"/>
      </rPr>
      <t>Excel (5/5)</t>
    </r>
    <r>
      <rPr>
        <sz val="10"/>
        <rFont val="Arial"/>
        <family val="2"/>
      </rPr>
      <t xml:space="preserve">
31.03.(uto)01.04 (sri)
03.04 (pet)</t>
    </r>
  </si>
  <si>
    <r>
      <rPr>
        <b/>
        <u/>
        <sz val="10"/>
        <rFont val="Arial"/>
        <family val="2"/>
      </rPr>
      <t>Power Point</t>
    </r>
    <r>
      <rPr>
        <sz val="10"/>
        <rFont val="Arial"/>
        <family val="2"/>
      </rPr>
      <t xml:space="preserve">
07.04.(uto)08.04 (sri)
10.04 (pet)</t>
    </r>
  </si>
  <si>
    <t>Sedmica za praktične radove</t>
  </si>
  <si>
    <r>
      <rPr>
        <b/>
        <u/>
        <sz val="10"/>
        <rFont val="Arial"/>
        <family val="2"/>
      </rPr>
      <t>Access (1/5)</t>
    </r>
    <r>
      <rPr>
        <sz val="10"/>
        <rFont val="Arial"/>
        <family val="2"/>
      </rPr>
      <t xml:space="preserve">
21.04.(uto)22.04 (sri)
24.04 (pet)</t>
    </r>
  </si>
  <si>
    <r>
      <rPr>
        <b/>
        <u/>
        <sz val="10"/>
        <rFont val="Arial"/>
        <family val="2"/>
      </rPr>
      <t>Access (2/5)</t>
    </r>
    <r>
      <rPr>
        <sz val="10"/>
        <rFont val="Arial"/>
        <family val="2"/>
      </rPr>
      <t xml:space="preserve">
28.04.(uto)29.04 (sri)
</t>
    </r>
  </si>
  <si>
    <r>
      <rPr>
        <b/>
        <u/>
        <sz val="10"/>
        <rFont val="Arial"/>
        <family val="2"/>
      </rPr>
      <t>Access (3/5)</t>
    </r>
    <r>
      <rPr>
        <sz val="10"/>
        <rFont val="Arial"/>
        <family val="2"/>
      </rPr>
      <t xml:space="preserve">
05.05.(uto)06.05 (sri)
08.05 (pet)</t>
    </r>
  </si>
  <si>
    <r>
      <rPr>
        <b/>
        <u/>
        <sz val="10"/>
        <rFont val="Arial"/>
        <family val="2"/>
      </rPr>
      <t>Access (4/5)</t>
    </r>
    <r>
      <rPr>
        <sz val="10"/>
        <rFont val="Arial"/>
        <family val="2"/>
      </rPr>
      <t xml:space="preserve">
12.05.(uto)13.05 (sri)
15.05 (pet)</t>
    </r>
  </si>
  <si>
    <r>
      <rPr>
        <b/>
        <u/>
        <sz val="10"/>
        <rFont val="Arial"/>
        <family val="2"/>
      </rPr>
      <t>Access (5/5)</t>
    </r>
    <r>
      <rPr>
        <sz val="10"/>
        <rFont val="Arial"/>
        <family val="2"/>
      </rPr>
      <t xml:space="preserve">
19.05.(uto)20.05 (sri)
22.05 (pet)</t>
    </r>
  </si>
  <si>
    <t>Broj dolazaka na vježbe</t>
  </si>
  <si>
    <t>Procenat prisustva (%)</t>
  </si>
  <si>
    <t>23.02.
(pon)</t>
  </si>
  <si>
    <r>
      <t xml:space="preserve">26.02.
</t>
    </r>
    <r>
      <rPr>
        <b/>
        <i/>
        <sz val="10"/>
        <rFont val="Arial"/>
        <family val="2"/>
      </rPr>
      <t>(čet)</t>
    </r>
  </si>
  <si>
    <t>09.03.
(pon)</t>
  </si>
  <si>
    <t>02.03.
(pon)</t>
  </si>
  <si>
    <t>03.03.
(uto)</t>
  </si>
  <si>
    <t>16.03.
(pon)</t>
  </si>
  <si>
    <t>23.03.
(pon)</t>
  </si>
  <si>
    <t>03.04.
(pet)</t>
  </si>
  <si>
    <t xml:space="preserve">06.04.
(pon)
</t>
  </si>
  <si>
    <t>04.05.
(pon)</t>
  </si>
  <si>
    <t>11.05.
(pon)</t>
  </si>
  <si>
    <t>22.05.
(pet)</t>
  </si>
  <si>
    <t>Suma prisustva vježbama</t>
  </si>
  <si>
    <t>Презиме и име</t>
  </si>
  <si>
    <t>Милић</t>
  </si>
  <si>
    <t>Данијела</t>
  </si>
  <si>
    <t>Павловић</t>
  </si>
  <si>
    <t>Татјана</t>
  </si>
  <si>
    <t>Шушак</t>
  </si>
  <si>
    <t>Родољуб</t>
  </si>
  <si>
    <t>Алексић</t>
  </si>
  <si>
    <t>Јовица</t>
  </si>
  <si>
    <t>Маринковић</t>
  </si>
  <si>
    <t>Јулија</t>
  </si>
  <si>
    <t>9155</t>
  </si>
  <si>
    <t>Ждрња</t>
  </si>
  <si>
    <t>Јован</t>
  </si>
  <si>
    <t>Цвијић</t>
  </si>
  <si>
    <t>Мићо</t>
  </si>
  <si>
    <t>Ђерић</t>
  </si>
  <si>
    <t>Младен</t>
  </si>
  <si>
    <t>Игњић</t>
  </si>
  <si>
    <t>Мирка</t>
  </si>
  <si>
    <t>Савић</t>
  </si>
  <si>
    <t>Милош</t>
  </si>
  <si>
    <t>Радуловић</t>
  </si>
  <si>
    <t>Никола</t>
  </si>
  <si>
    <t>Кежић</t>
  </si>
  <si>
    <t>Дарко</t>
  </si>
  <si>
    <t>Бабић</t>
  </si>
  <si>
    <t>Мирко</t>
  </si>
  <si>
    <t>Усорац</t>
  </si>
  <si>
    <t>Јована</t>
  </si>
  <si>
    <t>Ћућић</t>
  </si>
  <si>
    <t>Милица</t>
  </si>
  <si>
    <t>Лукајић</t>
  </si>
  <si>
    <t>Ђорђе</t>
  </si>
  <si>
    <t>Багић</t>
  </si>
  <si>
    <t>Владан</t>
  </si>
  <si>
    <t>Јовановић</t>
  </si>
  <si>
    <t>Петар</t>
  </si>
  <si>
    <t>Бојић</t>
  </si>
  <si>
    <t>Милован</t>
  </si>
  <si>
    <t>9169</t>
  </si>
  <si>
    <t>Давидовић</t>
  </si>
  <si>
    <t>Стојан</t>
  </si>
  <si>
    <t>Станимир</t>
  </si>
  <si>
    <t>Вујасин</t>
  </si>
  <si>
    <t>Костадин</t>
  </si>
  <si>
    <t>Коруга</t>
  </si>
  <si>
    <t>Немања</t>
  </si>
  <si>
    <t>Новаковић</t>
  </si>
  <si>
    <t>Бојан</t>
  </si>
  <si>
    <t>Кузмановић</t>
  </si>
  <si>
    <t>Лазић</t>
  </si>
  <si>
    <t>Дејан</t>
  </si>
  <si>
    <t>Липовчић</t>
  </si>
  <si>
    <t>Богдановић</t>
  </si>
  <si>
    <t>Данило</t>
  </si>
  <si>
    <t>Зељић</t>
  </si>
  <si>
    <t>Мирјана</t>
  </si>
  <si>
    <t>Злојутро</t>
  </si>
  <si>
    <t>Војо</t>
  </si>
  <si>
    <t>Алишић</t>
  </si>
  <si>
    <t>Дамир</t>
  </si>
  <si>
    <t>Стефан</t>
  </si>
  <si>
    <t>Јашаревић</t>
  </si>
  <si>
    <t>Аднан</t>
  </si>
  <si>
    <t>Маркуљевић</t>
  </si>
  <si>
    <t>Драгана</t>
  </si>
  <si>
    <t>Новица</t>
  </si>
  <si>
    <t>Кнежевић</t>
  </si>
  <si>
    <t>Марјановић</t>
  </si>
  <si>
    <t>Бранко</t>
  </si>
  <si>
    <t>Ђурђевић</t>
  </si>
  <si>
    <t>Прлина</t>
  </si>
  <si>
    <t>Жељко</t>
  </si>
  <si>
    <t>Живковић</t>
  </si>
  <si>
    <t>Ракита</t>
  </si>
  <si>
    <t>Мирковић</t>
  </si>
  <si>
    <t>Радека</t>
  </si>
  <si>
    <t>Керезовић</t>
  </si>
  <si>
    <t>Николина</t>
  </si>
  <si>
    <t>Тривковић</t>
  </si>
  <si>
    <t>Горан</t>
  </si>
  <si>
    <t>Цвјетковић</t>
  </si>
  <si>
    <t>Раде</t>
  </si>
  <si>
    <t>Девић</t>
  </si>
  <si>
    <t>Гаврић</t>
  </si>
  <si>
    <t>Радивоје</t>
  </si>
  <si>
    <t>Бубић</t>
  </si>
  <si>
    <t>Растко</t>
  </si>
  <si>
    <t>Стевић</t>
  </si>
  <si>
    <t>Добраш</t>
  </si>
  <si>
    <t>Вељић</t>
  </si>
  <si>
    <t>Нада</t>
  </si>
  <si>
    <t>Шкорић</t>
  </si>
  <si>
    <t>Саша</t>
  </si>
  <si>
    <t>Рађевић</t>
  </si>
  <si>
    <t>Мајкић</t>
  </si>
  <si>
    <t>Марко</t>
  </si>
  <si>
    <t>Борковић</t>
  </si>
  <si>
    <t>Дајана</t>
  </si>
  <si>
    <t>Ћорковић</t>
  </si>
  <si>
    <t>Далибор</t>
  </si>
  <si>
    <t>Ђукановић</t>
  </si>
  <si>
    <t>Маринко</t>
  </si>
  <si>
    <t>Драгољевић</t>
  </si>
  <si>
    <t>Борислав</t>
  </si>
  <si>
    <t>Шкрбић</t>
  </si>
  <si>
    <t>Јањић</t>
  </si>
  <si>
    <t>Владимир</t>
  </si>
  <si>
    <t>Личанин</t>
  </si>
  <si>
    <t>Александар</t>
  </si>
  <si>
    <t>Ступар</t>
  </si>
  <si>
    <t>Остојић</t>
  </si>
  <si>
    <t>Томаш</t>
  </si>
  <si>
    <t>Ћук</t>
  </si>
  <si>
    <t>Страхиња</t>
  </si>
  <si>
    <t>Жељана</t>
  </si>
  <si>
    <t>9218</t>
  </si>
  <si>
    <t>Цоцић</t>
  </si>
  <si>
    <t>Виктор</t>
  </si>
  <si>
    <t>Ковач</t>
  </si>
  <si>
    <t>Рада</t>
  </si>
  <si>
    <t>Јанковић</t>
  </si>
  <si>
    <t>Тамара</t>
  </si>
  <si>
    <t>Делић</t>
  </si>
  <si>
    <t>Љубомир</t>
  </si>
  <si>
    <t>Љубичић</t>
  </si>
  <si>
    <t>Ана</t>
  </si>
  <si>
    <t>Стакић</t>
  </si>
  <si>
    <t>Бајић</t>
  </si>
  <si>
    <t>Вуковић</t>
  </si>
  <si>
    <t>Иван</t>
  </si>
  <si>
    <t>Лозанчић</t>
  </si>
  <si>
    <t>Ален</t>
  </si>
  <si>
    <t>Стоканић</t>
  </si>
  <si>
    <t>Мирослав</t>
  </si>
  <si>
    <t>Видеканић</t>
  </si>
  <si>
    <t>Срђан</t>
  </si>
  <si>
    <t>Максимовић</t>
  </si>
  <si>
    <t>Сузана</t>
  </si>
  <si>
    <t>Будић</t>
  </si>
  <si>
    <t>Славко</t>
  </si>
  <si>
    <t>Опачић</t>
  </si>
  <si>
    <t>Чедомир</t>
  </si>
  <si>
    <t>Лето</t>
  </si>
  <si>
    <t>Зоран</t>
  </si>
  <si>
    <t>Илић</t>
  </si>
  <si>
    <t>Благојевић</t>
  </si>
  <si>
    <t>Предраг</t>
  </si>
  <si>
    <t>Михајловић</t>
  </si>
  <si>
    <t>Анђела</t>
  </si>
  <si>
    <t>Стојчевић</t>
  </si>
  <si>
    <t>Лука</t>
  </si>
  <si>
    <t>Гогић</t>
  </si>
  <si>
    <t>Бобан</t>
  </si>
  <si>
    <t>Петреш</t>
  </si>
  <si>
    <t>Бјељац</t>
  </si>
  <si>
    <t>Руњо</t>
  </si>
  <si>
    <t>Јелена</t>
  </si>
  <si>
    <t>Мандић</t>
  </si>
  <si>
    <t>Балша</t>
  </si>
  <si>
    <t>Лукач</t>
  </si>
  <si>
    <t>Ристић</t>
  </si>
  <si>
    <t>Борка</t>
  </si>
  <si>
    <t>Шкоро</t>
  </si>
  <si>
    <t>Александра</t>
  </si>
  <si>
    <t>Буловић</t>
  </si>
  <si>
    <t>Берендика</t>
  </si>
  <si>
    <t>Невен</t>
  </si>
  <si>
    <t>Дукић</t>
  </si>
  <si>
    <t>Наташа</t>
  </si>
  <si>
    <t>Чикић</t>
  </si>
  <si>
    <t>Деспот</t>
  </si>
  <si>
    <t>Плавшић</t>
  </si>
  <si>
    <t>Јаковљевић</t>
  </si>
  <si>
    <t>Драган</t>
  </si>
  <si>
    <t>Куртиновић</t>
  </si>
  <si>
    <t>Златка</t>
  </si>
  <si>
    <t>Трбојевић</t>
  </si>
  <si>
    <t>Синиша</t>
  </si>
  <si>
    <t>Здравко</t>
  </si>
  <si>
    <t>Милотић</t>
  </si>
  <si>
    <t>Малић</t>
  </si>
  <si>
    <t>Лана</t>
  </si>
  <si>
    <t>Аксентијевић</t>
  </si>
  <si>
    <t>Ћеклић</t>
  </si>
  <si>
    <t>Јагодић</t>
  </si>
  <si>
    <t>Дрљача</t>
  </si>
  <si>
    <t>Мирослава</t>
  </si>
  <si>
    <t>Гуслов</t>
  </si>
  <si>
    <t>Тијана</t>
  </si>
  <si>
    <t>Јосиповић</t>
  </si>
  <si>
    <t>Нишић</t>
  </si>
  <si>
    <t>Трнинић</t>
  </si>
  <si>
    <t>Панић</t>
  </si>
  <si>
    <t>Дмитровић</t>
  </si>
  <si>
    <t>Јасминка</t>
  </si>
  <si>
    <t>Ћеранић</t>
  </si>
  <si>
    <t>Мујкановић</t>
  </si>
  <si>
    <t>Мерима</t>
  </si>
  <si>
    <t>Aљоша</t>
  </si>
  <si>
    <t>Вокић</t>
  </si>
  <si>
    <t>Шавија</t>
  </si>
  <si>
    <t>Марија</t>
  </si>
  <si>
    <t>Лајшић</t>
  </si>
  <si>
    <t>Стојић</t>
  </si>
  <si>
    <t>Слађана</t>
  </si>
  <si>
    <t>Борис</t>
  </si>
  <si>
    <t>Огњен</t>
  </si>
  <si>
    <t>Ћосић</t>
  </si>
  <si>
    <t>Рулић</t>
  </si>
  <si>
    <t>Мијатовић</t>
  </si>
  <si>
    <t>Aлександар</t>
  </si>
  <si>
    <t>Брајић</t>
  </si>
  <si>
    <t>9287</t>
  </si>
  <si>
    <t>Кржалић</t>
  </si>
  <si>
    <t>Џенан</t>
  </si>
  <si>
    <t>Дуроњић</t>
  </si>
  <si>
    <t>Милана</t>
  </si>
  <si>
    <t>Ненад</t>
  </si>
  <si>
    <t>Завишић</t>
  </si>
  <si>
    <t>Ранко</t>
  </si>
  <si>
    <t>Праштало</t>
  </si>
  <si>
    <t>Гајић</t>
  </si>
  <si>
    <t>Срећко</t>
  </si>
  <si>
    <t>Мудреновић</t>
  </si>
  <si>
    <t>Јокановић</t>
  </si>
  <si>
    <t>Бунић</t>
  </si>
  <si>
    <t>Радић</t>
  </si>
  <si>
    <t>Ђурић</t>
  </si>
  <si>
    <t>Зорица</t>
  </si>
  <si>
    <t>Миодраговић</t>
  </si>
  <si>
    <t>Грубор</t>
  </si>
  <si>
    <t>Милан</t>
  </si>
  <si>
    <t>Панчић</t>
  </si>
  <si>
    <t>Радочај</t>
  </si>
  <si>
    <t>Вођевић</t>
  </si>
  <si>
    <t>Шурлан</t>
  </si>
  <si>
    <t>Краљевић</t>
  </si>
  <si>
    <t>Кисин</t>
  </si>
  <si>
    <t>Давор</t>
  </si>
  <si>
    <t>Томић</t>
  </si>
  <si>
    <t>Грабеж</t>
  </si>
  <si>
    <t>Андреа</t>
  </si>
  <si>
    <t>Јуркић</t>
  </si>
  <si>
    <t>Дарија</t>
  </si>
  <si>
    <t>9310</t>
  </si>
  <si>
    <t>Чолић</t>
  </si>
  <si>
    <t>Бакал</t>
  </si>
  <si>
    <t>Ољача</t>
  </si>
  <si>
    <t>Гргић</t>
  </si>
  <si>
    <t>Сандра</t>
  </si>
  <si>
    <t>Јолџић</t>
  </si>
  <si>
    <t>Свјетлана</t>
  </si>
  <si>
    <t>Чулић</t>
  </si>
  <si>
    <t>Жељка</t>
  </si>
  <si>
    <t>Василић</t>
  </si>
  <si>
    <t>Стајчић</t>
  </si>
  <si>
    <t>Смиљић</t>
  </si>
  <si>
    <t>Каталина</t>
  </si>
  <si>
    <t>Поповић</t>
  </si>
  <si>
    <t>Ђорђић</t>
  </si>
  <si>
    <t>Теодор</t>
  </si>
  <si>
    <t>Јана</t>
  </si>
  <si>
    <t>Матијевић</t>
  </si>
  <si>
    <t>Милена</t>
  </si>
  <si>
    <t>Драгољуб</t>
  </si>
  <si>
    <t>Кркљић</t>
  </si>
  <si>
    <t>Миланка</t>
  </si>
  <si>
    <t>Пејашиновић</t>
  </si>
  <si>
    <t>Маја</t>
  </si>
  <si>
    <t>Петковић</t>
  </si>
  <si>
    <t>Пупавац</t>
  </si>
  <si>
    <t>Рачић</t>
  </si>
  <si>
    <t>Потајац</t>
  </si>
  <si>
    <t>Славен</t>
  </si>
  <si>
    <t>Митевска</t>
  </si>
  <si>
    <t>Бранка</t>
  </si>
  <si>
    <t>Ковачевић</t>
  </si>
  <si>
    <t>Јовић</t>
  </si>
  <si>
    <t>Мисимовић</t>
  </si>
  <si>
    <t>Станислав</t>
  </si>
  <si>
    <t>Пердув</t>
  </si>
  <si>
    <t>Сукур</t>
  </si>
  <si>
    <t>Лисица</t>
  </si>
  <si>
    <t>Малешевић</t>
  </si>
  <si>
    <t>Тихомир</t>
  </si>
  <si>
    <t>Андријана</t>
  </si>
  <si>
    <t>Давидивић</t>
  </si>
  <si>
    <t>Данијел</t>
  </si>
  <si>
    <t>Миљуш</t>
  </si>
  <si>
    <t>Миленко</t>
  </si>
  <si>
    <t>Пралица</t>
  </si>
  <si>
    <t>Миле</t>
  </si>
  <si>
    <t>Вагурић</t>
  </si>
  <si>
    <t>Ивана</t>
  </si>
  <si>
    <t>Симић</t>
  </si>
  <si>
    <t>Ристо</t>
  </si>
  <si>
    <t>Бањац</t>
  </si>
  <si>
    <t>Сања</t>
  </si>
  <si>
    <t>Simić Milica</t>
  </si>
  <si>
    <t>Janjić Jovan</t>
  </si>
  <si>
    <t>Vranić Mladen</t>
  </si>
  <si>
    <t>Nebojša Pavlica</t>
  </si>
  <si>
    <t>Jovana Perić</t>
  </si>
  <si>
    <t>Датум:________________</t>
  </si>
  <si>
    <t>Потпис:_____________________</t>
  </si>
  <si>
    <t>IF za ovo</t>
  </si>
  <si>
    <t>Prisustvo vježbama u (%)</t>
  </si>
  <si>
    <t>Prisustvo predavanjima u procentima (%)</t>
  </si>
  <si>
    <t>Bodovi za prisustvo predavanjima</t>
  </si>
  <si>
    <t>34 kolona</t>
  </si>
  <si>
    <t>Prosjek</t>
  </si>
  <si>
    <t>Potpis</t>
  </si>
  <si>
    <t>Anketa</t>
  </si>
  <si>
    <t>25 kolona</t>
  </si>
  <si>
    <t>Ima pravo na potpis:</t>
  </si>
  <si>
    <t>NE</t>
  </si>
  <si>
    <t>N</t>
  </si>
  <si>
    <t>Поповић Душко</t>
  </si>
  <si>
    <t>Naziv projekta</t>
  </si>
  <si>
    <t>9036</t>
  </si>
  <si>
    <t>Analiza Sistema</t>
  </si>
  <si>
    <t>9038</t>
  </si>
  <si>
    <t>Bekapovanje</t>
  </si>
  <si>
    <t>Bezbednost kompjutera i rizici.doc</t>
  </si>
  <si>
    <t>BP i privatnost.doc</t>
  </si>
  <si>
    <t>Copyright</t>
  </si>
  <si>
    <t>digitalne slike.doc</t>
  </si>
  <si>
    <t>DLS sistem uźenja.doc</t>
  </si>
  <si>
    <t>e_commerce.doc</t>
  </si>
  <si>
    <t>e_trgovina i e poslovanje.doc</t>
  </si>
  <si>
    <t>Efekti automatizacjie</t>
  </si>
  <si>
    <t>email i IM servisi.doc</t>
  </si>
  <si>
    <t>expertni sistemi.doc</t>
  </si>
  <si>
    <t>Fajl sistemi.doc</t>
  </si>
  <si>
    <t>igre i ucenje.doc</t>
  </si>
  <si>
    <t>ime domena.doc</t>
  </si>
  <si>
    <t>Informacioni Sistemi u poslovanju.doc</t>
  </si>
  <si>
    <t>Interaktivne Web Stranice.doc</t>
  </si>
  <si>
    <t>Internet Pretnje</t>
  </si>
  <si>
    <t>IS za podrsku odlucivanja</t>
  </si>
  <si>
    <t>izvor informacija.doc</t>
  </si>
  <si>
    <t>Kompjuterske igrice</t>
  </si>
  <si>
    <t>Kompjutrski kriminal.doc</t>
  </si>
  <si>
    <t>kreiranje web sajta firme.doc</t>
  </si>
  <si>
    <t>Masinsko prevođenje.doc</t>
  </si>
  <si>
    <t>monitoring e_mejla.doc</t>
  </si>
  <si>
    <t>nabavka raźunarskog sistema.doc</t>
  </si>
  <si>
    <t>online kupovina.doc</t>
  </si>
  <si>
    <t>online servisi.doc</t>
  </si>
  <si>
    <t>online shopping</t>
  </si>
  <si>
    <t>P01_Razvoj raźunara 1.doc</t>
  </si>
  <si>
    <t>P01_Razvoj raźunara 2.doc</t>
  </si>
  <si>
    <t>P01_Razvoj raźunara 3.doc</t>
  </si>
  <si>
    <t>Tehnologija i Etika</t>
  </si>
  <si>
    <t>terminologija baza podataka.doc</t>
  </si>
  <si>
    <t>Tipovi Racunara</t>
  </si>
  <si>
    <t>tranzakcija</t>
  </si>
  <si>
    <t>Učenje kroz igru.doc</t>
  </si>
  <si>
    <t>Vestacka Inteligencija</t>
  </si>
  <si>
    <t>Virtuelna obuka.doc</t>
  </si>
  <si>
    <t>Zastita informacija</t>
  </si>
  <si>
    <t>zaštita privatnosti.doc</t>
  </si>
  <si>
    <t>Hardver, Softver, Informacione tehnologije (IT)</t>
  </si>
  <si>
    <t>Vrste i tipovi računara</t>
  </si>
  <si>
    <t>Glavni delovi računara</t>
  </si>
  <si>
    <t>Rad računara</t>
  </si>
  <si>
    <t>CPU -Centralna procesorska jedinica</t>
  </si>
  <si>
    <t>Sistemski softver – Operativni sistem</t>
  </si>
  <si>
    <t>Projektovanje i razvoj informacionog sistema</t>
  </si>
  <si>
    <t>LAN i WAN</t>
  </si>
  <si>
    <t>Primena računara u sportu</t>
  </si>
  <si>
    <t>Primena računara u obrazovanju</t>
  </si>
  <si>
    <t>Primena računara u medicini</t>
  </si>
  <si>
    <t>Rad za računarom i ergonomija</t>
  </si>
  <si>
    <t>Elektronsko poslovanje</t>
  </si>
  <si>
    <t>Zaštita autorskih prava</t>
  </si>
  <si>
    <t>Mogućnosti 	cloudcomputing 	 turizmu/sportu</t>
  </si>
  <si>
    <t>Uloga	 spefičnih	 CAD/CASECAE softverskih paketa</t>
  </si>
  <si>
    <t>Šta je TQM</t>
  </si>
  <si>
    <t>Novi kvalitet informacija</t>
  </si>
  <si>
    <t>WEB aplikacije u turizmu</t>
  </si>
  <si>
    <t>Informacioni model organizacije</t>
  </si>
  <si>
    <t>Funkcija WEB marketinga</t>
  </si>
  <si>
    <t>Baza podataka na primjeru restorana</t>
  </si>
  <si>
    <t>Baza podataka na primjeru hotela</t>
  </si>
  <si>
    <t>Baza podataka na primjeru sportskog kluba</t>
  </si>
  <si>
    <t>WEB pretraživači</t>
  </si>
  <si>
    <t>Mobilne aplikacije</t>
  </si>
  <si>
    <t>Računarski kriminal</t>
  </si>
  <si>
    <t>Primjena digitalne dijagnostike</t>
  </si>
  <si>
    <t>Smart soba u hotelu</t>
  </si>
  <si>
    <t>VOIP tehnologija u turizmu</t>
  </si>
  <si>
    <t>Vrste internet izvora sportskih informacija u (fudbal, košarka, atletika, po izboru studenta)</t>
  </si>
  <si>
    <t>Analize takmičenja u realnom vremenu uz pomoć informacione tehnologije</t>
  </si>
  <si>
    <t>Baze podataka i sport</t>
  </si>
  <si>
    <t>Informacioni sistemi sportskih saveza (fudbal, košarka, atletika, po izboru studenta)</t>
  </si>
  <si>
    <t>Primena računara u određenom sportu (fudbal, košarka, atletika, po izboru studenta)</t>
  </si>
  <si>
    <t>Načini pretraživanja Interneta u cilju dolaska do sportskih informacija (pretraživači, info agenti, baze)</t>
  </si>
  <si>
    <t>Prepoznavanje vlastitih kupaca: Baze podataka kupaca</t>
  </si>
  <si>
    <t>Analiza i modeliranje podataka turističke organizacije</t>
  </si>
  <si>
    <t>Suvremeni dizajn baze podataka</t>
  </si>
  <si>
    <t>Otkrivanje znanja u podacima</t>
  </si>
  <si>
    <t>Dimenzijsko modeliranje podataka</t>
  </si>
  <si>
    <t>E­ poslovna inteligencija za uspješnu organizaciju 21. stoljeća</t>
  </si>
  <si>
    <t>Informacijsko­ tehnološka eksternalizacija (outsourcing)</t>
  </si>
  <si>
    <t>Upravljanje odnosima s kupcima kao poluga elektroničkog poslovanja</t>
  </si>
  <si>
    <t>Integrirana Web komunikacija</t>
  </si>
  <si>
    <t>Korporacijski portali i elektronička poslovna integracija</t>
  </si>
  <si>
    <t>Elementi infrastrukture za elektroničko obavljanje transakcija</t>
  </si>
  <si>
    <t>Digitalni potpis</t>
  </si>
  <si>
    <t>Enkripcijski algoritmi u infrastrukturi javnog ključa</t>
  </si>
  <si>
    <t>Sigurnosni aspekti baza podataka</t>
  </si>
  <si>
    <t>Infrastruktura javnog ključa</t>
  </si>
  <si>
    <t xml:space="preserve">	Proizvodnja procesora (fabrikacija čipova, projektovanje, izrada integrisanih kola)</t>
  </si>
  <si>
    <t xml:space="preserve">	Matične  ploče i konektori na ploči</t>
  </si>
  <si>
    <t xml:space="preserve">	Matične  ploče i sistemski časovnik</t>
  </si>
  <si>
    <t xml:space="preserve">	Portovi: AGP, USB, Firewire</t>
  </si>
  <si>
    <t xml:space="preserve">	Memorijski podsistem - DRAM I SRAM memorija</t>
  </si>
  <si>
    <t>Asembler</t>
  </si>
  <si>
    <t>Kompresija podataka</t>
  </si>
  <si>
    <t>Mrezni protokoli za multimedijske usluge</t>
  </si>
  <si>
    <t>WEB Tehnologije</t>
  </si>
  <si>
    <t>Java script</t>
  </si>
  <si>
    <t>ASP</t>
  </si>
  <si>
    <t>HTML</t>
  </si>
  <si>
    <t>Operativni sistemi</t>
  </si>
  <si>
    <t>Bluetuth</t>
  </si>
  <si>
    <t>Fleš memorije</t>
  </si>
  <si>
    <t>Kodovi i kodiranje</t>
  </si>
  <si>
    <t>Microsoft Biz Talk server</t>
  </si>
  <si>
    <t>Mobilni uređaji</t>
  </si>
  <si>
    <t>Proizvodno informacioni sistemi</t>
  </si>
  <si>
    <t>CAD sistemi</t>
  </si>
  <si>
    <t>CAP sistemi</t>
  </si>
  <si>
    <t>Animacija u SOLID WORKS-u</t>
  </si>
  <si>
    <t>CATIA</t>
  </si>
  <si>
    <t>Primjer grafičkog dizajna u SOLID WORKSu</t>
  </si>
  <si>
    <t>BAZA PODATAKA PROIZVODNOG PREDUZEĆA</t>
  </si>
  <si>
    <t>BAZA PODATAKA  RESTORANA</t>
  </si>
  <si>
    <t>BAZA PODATAKA  BOLNICE</t>
  </si>
  <si>
    <t>BAZA PODATAKA ISPITA NA FAKULTETU</t>
  </si>
  <si>
    <t>Projekat</t>
  </si>
  <si>
    <t>Simulator arduina</t>
  </si>
  <si>
    <t>Шебез Игор</t>
  </si>
  <si>
    <t>Метлић Бојан</t>
  </si>
  <si>
    <t>Милаковић Душан</t>
  </si>
  <si>
    <t>Маричић Момчило</t>
  </si>
  <si>
    <t>Perić Jovana</t>
  </si>
  <si>
    <t>Рамић Харис</t>
  </si>
  <si>
    <t>Specifičnosti razvoja sistema poslovne inteligencije</t>
  </si>
  <si>
    <t>Primjeri razvojnih alata u analizi i dizajnu informacijskog sistema</t>
  </si>
  <si>
    <t>Automatizirani alati i tehnologije pri analizi i dizajnu informacijskog sistema</t>
  </si>
  <si>
    <t>Upravljanje projektom razvoja informacijskog sistema</t>
  </si>
  <si>
    <t>Aplikacije.doc</t>
  </si>
  <si>
    <t xml:space="preserve">	Overclock procesora</t>
  </si>
  <si>
    <t xml:space="preserve">	Plazma i CRT ekrani</t>
  </si>
  <si>
    <t xml:space="preserve">	Video projektori</t>
  </si>
  <si>
    <t xml:space="preserve">	Proces podizanja sistema (bootstrap i power-on self-test)</t>
  </si>
  <si>
    <t xml:space="preserve">	Keširanje procesora</t>
  </si>
  <si>
    <t xml:space="preserve">	Keširanje diska</t>
  </si>
  <si>
    <t xml:space="preserve">Primjer analize informacijskog sistema utemeljene na objektima i dizajna pomoću UML
</t>
  </si>
  <si>
    <t>ulazni i izlazni uređaji.doc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</si>
</sst>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1181A]dd/mm/yy;@"/>
    <numFmt numFmtId="165" formatCode="[$-1181A]d/m/yy;@"/>
    <numFmt numFmtId="166" formatCode="0.0"/>
    <numFmt numFmtId="167" formatCode="[$-1181A]dd\.mm\.yyyy\.;@"/>
    <numFmt numFmtId="168" formatCode="[$-1181A]d\.m\.yyyy\.;@"/>
  </numFmts>
  <fonts count="45" x14ac:knownFonts="1">
    <font>
      <sz val="10"/>
      <name val="Arial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0"/>
      <color theme="1"/>
      <name val="Times New Roman"/>
      <family val="1"/>
    </font>
    <font>
      <sz val="9"/>
      <name val="Arial"/>
      <family val="2"/>
      <charset val="238"/>
    </font>
    <font>
      <sz val="8"/>
      <name val="Times New Roman"/>
      <family val="1"/>
    </font>
    <font>
      <sz val="8"/>
      <name val="Arial"/>
      <family val="2"/>
      <charset val="238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10"/>
      <name val="Arial"/>
      <family val="2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b/>
      <sz val="8"/>
      <name val="Arial"/>
      <family val="2"/>
      <charset val="238"/>
    </font>
    <font>
      <sz val="9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Times New Roman"/>
      <family val="1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Calibri"/>
      <family val="2"/>
      <charset val="238"/>
    </font>
    <font>
      <b/>
      <sz val="8"/>
      <name val="Times New Roman"/>
      <family val="1"/>
      <charset val="238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28">
    <xf numFmtId="0" fontId="0" fillId="0" borderId="0" xfId="0"/>
    <xf numFmtId="1" fontId="6" fillId="0" borderId="7" xfId="1" applyNumberFormat="1" applyFont="1" applyFill="1" applyBorder="1" applyAlignment="1">
      <alignment horizontal="center"/>
    </xf>
    <xf numFmtId="0" fontId="2" fillId="0" borderId="0" xfId="0" applyFont="1"/>
    <xf numFmtId="1" fontId="6" fillId="3" borderId="7" xfId="1" applyNumberFormat="1" applyFont="1" applyFill="1" applyBorder="1" applyAlignment="1">
      <alignment horizontal="center"/>
    </xf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horizontal="left"/>
    </xf>
    <xf numFmtId="0" fontId="3" fillId="3" borderId="10" xfId="0" applyFont="1" applyFill="1" applyBorder="1"/>
    <xf numFmtId="0" fontId="4" fillId="3" borderId="0" xfId="0" applyFont="1" applyFill="1" applyAlignment="1">
      <alignment horizontal="center"/>
    </xf>
    <xf numFmtId="0" fontId="4" fillId="3" borderId="0" xfId="0" applyFont="1" applyFill="1" applyAlignment="1"/>
    <xf numFmtId="0" fontId="4" fillId="3" borderId="0" xfId="0" applyFont="1" applyFill="1" applyAlignment="1">
      <alignment wrapText="1"/>
    </xf>
    <xf numFmtId="0" fontId="2" fillId="3" borderId="0" xfId="0" applyFont="1" applyFill="1"/>
    <xf numFmtId="0" fontId="4" fillId="3" borderId="0" xfId="0" applyFont="1" applyFill="1" applyAlignment="1">
      <alignment horizontal="left"/>
    </xf>
    <xf numFmtId="0" fontId="5" fillId="3" borderId="4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0" fillId="3" borderId="0" xfId="0" applyFont="1" applyFill="1" applyAlignment="1"/>
    <xf numFmtId="0" fontId="5" fillId="3" borderId="0" xfId="0" applyFont="1" applyFill="1" applyAlignment="1"/>
    <xf numFmtId="0" fontId="7" fillId="3" borderId="0" xfId="0" applyFont="1" applyFill="1" applyAlignment="1"/>
    <xf numFmtId="166" fontId="3" fillId="3" borderId="0" xfId="0" applyNumberFormat="1" applyFont="1" applyFill="1"/>
    <xf numFmtId="166" fontId="3" fillId="3" borderId="10" xfId="0" applyNumberFormat="1" applyFont="1" applyFill="1" applyBorder="1" applyAlignment="1"/>
    <xf numFmtId="166" fontId="2" fillId="3" borderId="0" xfId="0" applyNumberFormat="1" applyFont="1" applyFill="1"/>
    <xf numFmtId="167" fontId="3" fillId="3" borderId="9" xfId="0" applyNumberFormat="1" applyFont="1" applyFill="1" applyBorder="1" applyAlignment="1"/>
    <xf numFmtId="167" fontId="10" fillId="3" borderId="0" xfId="0" applyNumberFormat="1" applyFont="1" applyFill="1"/>
    <xf numFmtId="167" fontId="10" fillId="3" borderId="10" xfId="0" applyNumberFormat="1" applyFont="1" applyFill="1" applyBorder="1"/>
    <xf numFmtId="167" fontId="10" fillId="3" borderId="9" xfId="0" applyNumberFormat="1" applyFont="1" applyFill="1" applyBorder="1"/>
    <xf numFmtId="167" fontId="10" fillId="3" borderId="0" xfId="0" applyNumberFormat="1" applyFont="1" applyFill="1" applyBorder="1"/>
    <xf numFmtId="0" fontId="14" fillId="3" borderId="0" xfId="0" applyFont="1" applyFill="1"/>
    <xf numFmtId="167" fontId="13" fillId="3" borderId="0" xfId="0" applyNumberFormat="1" applyFont="1" applyFill="1"/>
    <xf numFmtId="0" fontId="1" fillId="2" borderId="1" xfId="0" applyFont="1" applyFill="1" applyBorder="1" applyAlignment="1">
      <alignment horizontal="center"/>
    </xf>
    <xf numFmtId="166" fontId="10" fillId="0" borderId="0" xfId="0" applyNumberFormat="1" applyFont="1" applyFill="1" applyAlignment="1">
      <alignment horizontal="center" vertical="center"/>
    </xf>
    <xf numFmtId="166" fontId="1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/>
    </xf>
    <xf numFmtId="165" fontId="10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horizontal="right"/>
    </xf>
    <xf numFmtId="0" fontId="4" fillId="0" borderId="9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14" fillId="0" borderId="0" xfId="0" applyFont="1" applyFill="1" applyAlignment="1">
      <alignment horizontal="right"/>
    </xf>
    <xf numFmtId="165" fontId="13" fillId="0" borderId="0" xfId="0" applyNumberFormat="1" applyFont="1" applyFill="1" applyAlignment="1">
      <alignment horizontal="center" vertical="center"/>
    </xf>
    <xf numFmtId="2" fontId="13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7" fillId="3" borderId="6" xfId="0" applyFont="1" applyFill="1" applyBorder="1" applyAlignment="1"/>
    <xf numFmtId="0" fontId="1" fillId="0" borderId="0" xfId="0" applyFont="1"/>
    <xf numFmtId="0" fontId="17" fillId="2" borderId="6" xfId="0" applyFont="1" applyFill="1" applyBorder="1" applyAlignment="1"/>
    <xf numFmtId="0" fontId="17" fillId="2" borderId="9" xfId="0" applyFont="1" applyFill="1" applyBorder="1" applyAlignment="1"/>
    <xf numFmtId="164" fontId="18" fillId="2" borderId="1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16" fillId="0" borderId="0" xfId="0" applyNumberFormat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68" fontId="10" fillId="4" borderId="1" xfId="0" applyNumberFormat="1" applyFont="1" applyFill="1" applyBorder="1" applyAlignment="1">
      <alignment horizontal="center" vertical="center" textRotation="90"/>
    </xf>
    <xf numFmtId="1" fontId="15" fillId="3" borderId="1" xfId="1" applyNumberFormat="1" applyFont="1" applyFill="1" applyBorder="1" applyAlignment="1">
      <alignment horizontal="center" vertical="center"/>
    </xf>
    <xf numFmtId="166" fontId="15" fillId="2" borderId="1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10" xfId="0" applyFont="1" applyFill="1" applyBorder="1" applyAlignment="1"/>
    <xf numFmtId="0" fontId="9" fillId="0" borderId="0" xfId="0" applyFont="1" applyFill="1"/>
    <xf numFmtId="168" fontId="10" fillId="5" borderId="1" xfId="0" applyNumberFormat="1" applyFont="1" applyFill="1" applyBorder="1" applyAlignment="1">
      <alignment horizontal="center" vertical="center" textRotation="90"/>
    </xf>
    <xf numFmtId="168" fontId="10" fillId="7" borderId="1" xfId="0" applyNumberFormat="1" applyFont="1" applyFill="1" applyBorder="1" applyAlignment="1">
      <alignment horizontal="center" vertical="center" textRotation="90"/>
    </xf>
    <xf numFmtId="165" fontId="15" fillId="2" borderId="1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14" fontId="15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168" fontId="10" fillId="7" borderId="11" xfId="0" applyNumberFormat="1" applyFont="1" applyFill="1" applyBorder="1" applyAlignment="1">
      <alignment horizontal="center" vertical="center" textRotation="90"/>
    </xf>
    <xf numFmtId="1" fontId="19" fillId="2" borderId="11" xfId="1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/>
    <xf numFmtId="0" fontId="2" fillId="0" borderId="1" xfId="0" applyFont="1" applyBorder="1"/>
    <xf numFmtId="168" fontId="5" fillId="0" borderId="1" xfId="0" applyNumberFormat="1" applyFont="1" applyFill="1" applyBorder="1" applyAlignment="1">
      <alignment horizontal="center" vertical="center" wrapText="1"/>
    </xf>
    <xf numFmtId="168" fontId="5" fillId="0" borderId="1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0" fillId="0" borderId="1" xfId="0" applyFill="1" applyBorder="1"/>
    <xf numFmtId="168" fontId="10" fillId="0" borderId="1" xfId="0" applyNumberFormat="1" applyFont="1" applyFill="1" applyBorder="1" applyAlignment="1">
      <alignment horizontal="center" vertical="center" textRotation="90"/>
    </xf>
    <xf numFmtId="1" fontId="15" fillId="0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2" fillId="8" borderId="11" xfId="0" applyFont="1" applyFill="1" applyBorder="1"/>
    <xf numFmtId="0" fontId="0" fillId="8" borderId="11" xfId="0" applyFill="1" applyBorder="1"/>
    <xf numFmtId="0" fontId="5" fillId="8" borderId="11" xfId="0" applyFont="1" applyFill="1" applyBorder="1" applyAlignment="1">
      <alignment horizontal="center" vertical="center" wrapText="1"/>
    </xf>
    <xf numFmtId="9" fontId="15" fillId="8" borderId="11" xfId="1" applyNumberFormat="1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2" fillId="9" borderId="1" xfId="0" applyFont="1" applyFill="1" applyBorder="1"/>
    <xf numFmtId="0" fontId="0" fillId="9" borderId="1" xfId="0" applyFill="1" applyBorder="1"/>
    <xf numFmtId="168" fontId="5" fillId="9" borderId="11" xfId="0" applyNumberFormat="1" applyFont="1" applyFill="1" applyBorder="1" applyAlignment="1">
      <alignment horizontal="center" vertical="center" wrapText="1"/>
    </xf>
    <xf numFmtId="1" fontId="15" fillId="9" borderId="1" xfId="1" applyNumberFormat="1" applyFont="1" applyFill="1" applyBorder="1" applyAlignment="1">
      <alignment horizontal="center" vertical="center"/>
    </xf>
    <xf numFmtId="0" fontId="21" fillId="0" borderId="19" xfId="1" applyFont="1" applyBorder="1" applyAlignment="1">
      <alignment vertical="center"/>
    </xf>
    <xf numFmtId="49" fontId="21" fillId="0" borderId="20" xfId="1" applyNumberFormat="1" applyFont="1" applyBorder="1" applyAlignment="1">
      <alignment horizontal="left" vertical="center"/>
    </xf>
    <xf numFmtId="0" fontId="1" fillId="0" borderId="0" xfId="1" applyFont="1"/>
    <xf numFmtId="0" fontId="1" fillId="0" borderId="21" xfId="1" applyBorder="1"/>
    <xf numFmtId="0" fontId="1" fillId="0" borderId="0" xfId="1"/>
    <xf numFmtId="0" fontId="1" fillId="0" borderId="0" xfId="1" applyFill="1"/>
    <xf numFmtId="0" fontId="12" fillId="0" borderId="1" xfId="1" applyFont="1" applyBorder="1" applyAlignment="1">
      <alignment horizontal="center" vertical="center"/>
    </xf>
    <xf numFmtId="0" fontId="12" fillId="10" borderId="1" xfId="1" applyFont="1" applyFill="1" applyBorder="1" applyAlignment="1">
      <alignment horizontal="center" vertical="center"/>
    </xf>
    <xf numFmtId="0" fontId="1" fillId="0" borderId="11" xfId="1" applyBorder="1"/>
    <xf numFmtId="0" fontId="1" fillId="0" borderId="1" xfId="1" applyBorder="1"/>
    <xf numFmtId="0" fontId="1" fillId="10" borderId="11" xfId="1" applyFill="1" applyBorder="1"/>
    <xf numFmtId="0" fontId="12" fillId="11" borderId="1" xfId="1" applyFont="1" applyFill="1" applyBorder="1"/>
    <xf numFmtId="0" fontId="1" fillId="0" borderId="27" xfId="1" applyFont="1" applyBorder="1" applyAlignment="1"/>
    <xf numFmtId="0" fontId="12" fillId="0" borderId="26" xfId="1" applyFont="1" applyBorder="1" applyAlignment="1">
      <alignment horizontal="center"/>
    </xf>
    <xf numFmtId="0" fontId="12" fillId="0" borderId="27" xfId="1" applyFont="1" applyBorder="1" applyAlignment="1">
      <alignment horizontal="center"/>
    </xf>
    <xf numFmtId="0" fontId="1" fillId="0" borderId="27" xfId="1" applyFont="1" applyBorder="1" applyAlignment="1">
      <alignment horizontal="left"/>
    </xf>
    <xf numFmtId="0" fontId="15" fillId="0" borderId="28" xfId="1" applyFont="1" applyBorder="1" applyAlignment="1">
      <alignment horizontal="center" vertical="center" wrapText="1"/>
    </xf>
    <xf numFmtId="0" fontId="1" fillId="0" borderId="28" xfId="1" applyFont="1" applyBorder="1" applyAlignment="1">
      <alignment horizontal="left"/>
    </xf>
    <xf numFmtId="0" fontId="12" fillId="0" borderId="30" xfId="1" applyFont="1" applyBorder="1" applyAlignment="1">
      <alignment horizontal="center" vertical="center"/>
    </xf>
    <xf numFmtId="0" fontId="12" fillId="10" borderId="30" xfId="1" applyFont="1" applyFill="1" applyBorder="1" applyAlignment="1">
      <alignment horizontal="center" vertical="center"/>
    </xf>
    <xf numFmtId="0" fontId="12" fillId="0" borderId="33" xfId="1" applyFont="1" applyBorder="1" applyAlignment="1"/>
    <xf numFmtId="0" fontId="1" fillId="0" borderId="31" xfId="1" applyFont="1" applyBorder="1" applyAlignment="1"/>
    <xf numFmtId="0" fontId="1" fillId="10" borderId="11" xfId="1" applyFill="1" applyBorder="1" applyAlignment="1">
      <alignment vertical="center"/>
    </xf>
    <xf numFmtId="0" fontId="12" fillId="11" borderId="1" xfId="1" applyFont="1" applyFill="1" applyBorder="1" applyAlignment="1">
      <alignment vertical="center"/>
    </xf>
    <xf numFmtId="0" fontId="1" fillId="0" borderId="0" xfId="1" applyAlignment="1">
      <alignment vertical="center"/>
    </xf>
    <xf numFmtId="0" fontId="25" fillId="0" borderId="35" xfId="1" applyFont="1" applyFill="1" applyBorder="1" applyAlignment="1">
      <alignment horizontal="center" vertical="center" wrapText="1"/>
    </xf>
    <xf numFmtId="0" fontId="1" fillId="0" borderId="35" xfId="1" applyFont="1" applyFill="1" applyBorder="1" applyAlignment="1">
      <alignment horizontal="center" vertical="center" wrapText="1"/>
    </xf>
    <xf numFmtId="0" fontId="1" fillId="0" borderId="36" xfId="1" applyFont="1" applyFill="1" applyBorder="1" applyAlignment="1">
      <alignment horizontal="center" vertical="center" wrapText="1"/>
    </xf>
    <xf numFmtId="0" fontId="1" fillId="0" borderId="37" xfId="1" applyFont="1" applyFill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10" borderId="13" xfId="1" applyFont="1" applyFill="1" applyBorder="1" applyAlignment="1">
      <alignment horizontal="center" vertical="center" wrapText="1"/>
    </xf>
    <xf numFmtId="0" fontId="1" fillId="0" borderId="38" xfId="1" applyFont="1" applyFill="1" applyBorder="1" applyAlignment="1">
      <alignment horizontal="center" vertical="center" wrapText="1"/>
    </xf>
    <xf numFmtId="0" fontId="1" fillId="0" borderId="39" xfId="1" applyFont="1" applyFill="1" applyBorder="1" applyAlignment="1">
      <alignment horizontal="center" vertical="center" wrapText="1"/>
    </xf>
    <xf numFmtId="0" fontId="1" fillId="0" borderId="40" xfId="1" applyFont="1" applyFill="1" applyBorder="1" applyAlignment="1">
      <alignment horizontal="center" vertical="center" wrapText="1"/>
    </xf>
    <xf numFmtId="0" fontId="1" fillId="7" borderId="1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10" borderId="11" xfId="1" applyFont="1" applyFill="1" applyBorder="1" applyAlignment="1">
      <alignment horizontal="center" vertical="center" wrapText="1"/>
    </xf>
    <xf numFmtId="0" fontId="12" fillId="11" borderId="1" xfId="1" applyFont="1" applyFill="1" applyBorder="1" applyAlignment="1">
      <alignment horizontal="center" vertical="center" wrapText="1"/>
    </xf>
    <xf numFmtId="0" fontId="1" fillId="0" borderId="2" xfId="1" applyFont="1" applyBorder="1" applyAlignment="1"/>
    <xf numFmtId="0" fontId="1" fillId="0" borderId="41" xfId="1" applyFont="1" applyFill="1" applyBorder="1" applyAlignment="1">
      <alignment horizontal="center" vertical="center"/>
    </xf>
    <xf numFmtId="0" fontId="1" fillId="0" borderId="42" xfId="1" applyFont="1" applyFill="1" applyBorder="1" applyAlignment="1">
      <alignment horizontal="center" vertical="center"/>
    </xf>
    <xf numFmtId="0" fontId="1" fillId="0" borderId="43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" fillId="0" borderId="44" xfId="1" applyBorder="1" applyAlignment="1">
      <alignment vertical="center"/>
    </xf>
    <xf numFmtId="0" fontId="1" fillId="0" borderId="33" xfId="1" applyFont="1" applyFill="1" applyBorder="1" applyAlignment="1">
      <alignment horizontal="center" vertical="center"/>
    </xf>
    <xf numFmtId="0" fontId="1" fillId="0" borderId="46" xfId="1" applyFont="1" applyFill="1" applyBorder="1" applyAlignment="1">
      <alignment horizontal="center" vertical="center" textRotation="90"/>
    </xf>
    <xf numFmtId="0" fontId="1" fillId="0" borderId="47" xfId="1" applyFont="1" applyFill="1" applyBorder="1" applyAlignment="1">
      <alignment horizontal="center" vertical="center" textRotation="90"/>
    </xf>
    <xf numFmtId="0" fontId="1" fillId="0" borderId="48" xfId="1" applyFill="1" applyBorder="1" applyAlignment="1">
      <alignment horizontal="center" vertical="center" textRotation="90"/>
    </xf>
    <xf numFmtId="0" fontId="1" fillId="0" borderId="46" xfId="1" applyFill="1" applyBorder="1" applyAlignment="1">
      <alignment horizontal="center" vertical="center" textRotation="90"/>
    </xf>
    <xf numFmtId="0" fontId="1" fillId="0" borderId="47" xfId="1" applyFill="1" applyBorder="1" applyAlignment="1">
      <alignment horizontal="center" vertical="center" textRotation="90"/>
    </xf>
    <xf numFmtId="0" fontId="29" fillId="0" borderId="1" xfId="1" applyFont="1" applyBorder="1" applyAlignment="1">
      <alignment horizontal="center"/>
    </xf>
    <xf numFmtId="0" fontId="29" fillId="0" borderId="5" xfId="1" applyFont="1" applyBorder="1"/>
    <xf numFmtId="0" fontId="29" fillId="0" borderId="23" xfId="1" applyFont="1" applyBorder="1"/>
    <xf numFmtId="0" fontId="30" fillId="0" borderId="27" xfId="1" applyFont="1" applyFill="1" applyBorder="1" applyAlignment="1">
      <alignment horizontal="center" vertical="center"/>
    </xf>
    <xf numFmtId="49" fontId="30" fillId="0" borderId="12" xfId="1" applyNumberFormat="1" applyFont="1" applyFill="1" applyBorder="1" applyAlignment="1">
      <alignment horizontal="center" vertical="center"/>
    </xf>
    <xf numFmtId="49" fontId="30" fillId="0" borderId="9" xfId="1" applyNumberFormat="1" applyFont="1" applyFill="1" applyBorder="1" applyAlignment="1">
      <alignment horizontal="center" vertical="center"/>
    </xf>
    <xf numFmtId="49" fontId="30" fillId="0" borderId="49" xfId="1" applyNumberFormat="1" applyFont="1" applyFill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30" fillId="0" borderId="1" xfId="1" applyFont="1" applyFill="1" applyBorder="1" applyAlignment="1">
      <alignment horizontal="center" vertical="center"/>
    </xf>
    <xf numFmtId="0" fontId="30" fillId="0" borderId="11" xfId="1" applyFont="1" applyBorder="1" applyAlignment="1">
      <alignment horizontal="center" vertical="center"/>
    </xf>
    <xf numFmtId="9" fontId="12" fillId="10" borderId="1" xfId="1" applyNumberFormat="1" applyFont="1" applyFill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</xf>
    <xf numFmtId="0" fontId="31" fillId="0" borderId="1" xfId="1" applyFont="1" applyFill="1" applyBorder="1" applyAlignment="1">
      <alignment horizontal="center" vertical="center"/>
    </xf>
    <xf numFmtId="0" fontId="31" fillId="0" borderId="11" xfId="1" applyFont="1" applyBorder="1" applyAlignment="1">
      <alignment horizontal="center" vertical="center"/>
    </xf>
    <xf numFmtId="9" fontId="0" fillId="10" borderId="11" xfId="4" applyFont="1" applyFill="1" applyBorder="1" applyAlignment="1">
      <alignment horizontal="center" vertical="center"/>
    </xf>
    <xf numFmtId="9" fontId="12" fillId="11" borderId="1" xfId="1" applyNumberFormat="1" applyFont="1" applyFill="1" applyBorder="1" applyAlignment="1">
      <alignment horizontal="center" vertical="center"/>
    </xf>
    <xf numFmtId="0" fontId="29" fillId="0" borderId="11" xfId="1" applyFont="1" applyBorder="1"/>
    <xf numFmtId="0" fontId="29" fillId="0" borderId="26" xfId="1" applyFont="1" applyBorder="1"/>
    <xf numFmtId="0" fontId="32" fillId="0" borderId="1" xfId="1" applyFont="1" applyFill="1" applyBorder="1" applyAlignment="1">
      <alignment horizontal="center" vertical="center"/>
    </xf>
    <xf numFmtId="49" fontId="30" fillId="0" borderId="49" xfId="1" quotePrefix="1" applyNumberFormat="1" applyFont="1" applyFill="1" applyBorder="1" applyAlignment="1">
      <alignment horizontal="center" vertical="center"/>
    </xf>
    <xf numFmtId="0" fontId="30" fillId="0" borderId="1" xfId="1" quotePrefix="1" applyFont="1" applyBorder="1" applyAlignment="1">
      <alignment horizontal="center" vertical="center"/>
    </xf>
    <xf numFmtId="49" fontId="32" fillId="0" borderId="12" xfId="1" applyNumberFormat="1" applyFont="1" applyFill="1" applyBorder="1" applyAlignment="1">
      <alignment horizontal="center" vertical="center"/>
    </xf>
    <xf numFmtId="0" fontId="29" fillId="13" borderId="1" xfId="1" applyFont="1" applyFill="1" applyBorder="1" applyAlignment="1">
      <alignment horizontal="center"/>
    </xf>
    <xf numFmtId="0" fontId="29" fillId="13" borderId="11" xfId="1" applyFont="1" applyFill="1" applyBorder="1"/>
    <xf numFmtId="0" fontId="29" fillId="13" borderId="26" xfId="1" applyFont="1" applyFill="1" applyBorder="1"/>
    <xf numFmtId="0" fontId="30" fillId="0" borderId="11" xfId="1" applyFont="1" applyFill="1" applyBorder="1" applyAlignment="1">
      <alignment horizontal="center" vertical="center"/>
    </xf>
    <xf numFmtId="0" fontId="31" fillId="0" borderId="11" xfId="1" applyFont="1" applyFill="1" applyBorder="1" applyAlignment="1">
      <alignment horizontal="center" vertical="center"/>
    </xf>
    <xf numFmtId="0" fontId="1" fillId="13" borderId="0" xfId="1" applyFill="1"/>
    <xf numFmtId="49" fontId="32" fillId="0" borderId="49" xfId="1" applyNumberFormat="1" applyFont="1" applyFill="1" applyBorder="1" applyAlignment="1">
      <alignment horizontal="center" vertical="center"/>
    </xf>
    <xf numFmtId="0" fontId="29" fillId="0" borderId="1" xfId="1" applyFont="1" applyFill="1" applyBorder="1" applyAlignment="1">
      <alignment horizontal="center"/>
    </xf>
    <xf numFmtId="0" fontId="29" fillId="0" borderId="11" xfId="1" applyFont="1" applyFill="1" applyBorder="1"/>
    <xf numFmtId="0" fontId="29" fillId="0" borderId="26" xfId="1" applyFont="1" applyFill="1" applyBorder="1"/>
    <xf numFmtId="0" fontId="30" fillId="4" borderId="1" xfId="1" applyFont="1" applyFill="1" applyBorder="1" applyAlignment="1">
      <alignment horizontal="center" vertical="center"/>
    </xf>
    <xf numFmtId="0" fontId="1" fillId="0" borderId="11" xfId="1" applyFont="1" applyBorder="1"/>
    <xf numFmtId="0" fontId="1" fillId="0" borderId="26" xfId="1" applyBorder="1"/>
    <xf numFmtId="0" fontId="1" fillId="0" borderId="6" xfId="1" applyFont="1" applyBorder="1"/>
    <xf numFmtId="0" fontId="1" fillId="0" borderId="44" xfId="1" applyFont="1" applyBorder="1"/>
    <xf numFmtId="0" fontId="1" fillId="0" borderId="45" xfId="1" applyBorder="1"/>
    <xf numFmtId="0" fontId="1" fillId="0" borderId="50" xfId="1" applyBorder="1"/>
    <xf numFmtId="0" fontId="30" fillId="0" borderId="41" xfId="1" applyFont="1" applyFill="1" applyBorder="1" applyAlignment="1">
      <alignment horizontal="center" vertical="center"/>
    </xf>
    <xf numFmtId="0" fontId="30" fillId="0" borderId="15" xfId="1" applyFont="1" applyFill="1" applyBorder="1" applyAlignment="1">
      <alignment horizontal="center" vertical="center"/>
    </xf>
    <xf numFmtId="0" fontId="1" fillId="0" borderId="51" xfId="1" applyFont="1" applyBorder="1"/>
    <xf numFmtId="0" fontId="1" fillId="0" borderId="10" xfId="1" applyBorder="1"/>
    <xf numFmtId="0" fontId="1" fillId="0" borderId="52" xfId="1" applyBorder="1"/>
    <xf numFmtId="0" fontId="1" fillId="0" borderId="52" xfId="1" applyFont="1" applyFill="1" applyBorder="1"/>
    <xf numFmtId="0" fontId="1" fillId="0" borderId="52" xfId="1" applyFont="1" applyFill="1" applyBorder="1" applyAlignment="1">
      <alignment horizontal="center" vertical="center"/>
    </xf>
    <xf numFmtId="0" fontId="1" fillId="0" borderId="52" xfId="1" applyFont="1" applyFill="1" applyBorder="1" applyAlignment="1">
      <alignment horizontal="center"/>
    </xf>
    <xf numFmtId="0" fontId="1" fillId="0" borderId="3" xfId="1" applyFont="1" applyFill="1" applyBorder="1"/>
    <xf numFmtId="0" fontId="17" fillId="0" borderId="0" xfId="1" applyFont="1"/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center"/>
    </xf>
    <xf numFmtId="0" fontId="1" fillId="10" borderId="0" xfId="1" applyFill="1"/>
    <xf numFmtId="0" fontId="1" fillId="0" borderId="0" xfId="1" applyFont="1" applyAlignment="1">
      <alignment horizontal="left"/>
    </xf>
    <xf numFmtId="0" fontId="12" fillId="0" borderId="0" xfId="1" applyFont="1" applyBorder="1" applyAlignment="1">
      <alignment horizontal="center" vertical="center"/>
    </xf>
    <xf numFmtId="0" fontId="12" fillId="10" borderId="0" xfId="1" applyFont="1" applyFill="1" applyBorder="1" applyAlignment="1">
      <alignment horizontal="center" vertical="center"/>
    </xf>
    <xf numFmtId="9" fontId="12" fillId="0" borderId="1" xfId="3" applyFont="1" applyBorder="1" applyAlignment="1">
      <alignment horizontal="center" vertical="center"/>
    </xf>
    <xf numFmtId="9" fontId="1" fillId="0" borderId="0" xfId="1" applyNumberFormat="1"/>
    <xf numFmtId="9" fontId="1" fillId="13" borderId="0" xfId="1" applyNumberFormat="1" applyFill="1"/>
    <xf numFmtId="9" fontId="1" fillId="0" borderId="0" xfId="1" applyNumberFormat="1" applyFill="1"/>
    <xf numFmtId="168" fontId="35" fillId="8" borderId="11" xfId="0" applyNumberFormat="1" applyFont="1" applyFill="1" applyBorder="1" applyAlignment="1">
      <alignment horizontal="center" vertical="center" wrapText="1"/>
    </xf>
    <xf numFmtId="0" fontId="1" fillId="0" borderId="30" xfId="0" applyFont="1" applyFill="1" applyBorder="1"/>
    <xf numFmtId="0" fontId="28" fillId="0" borderId="54" xfId="0" applyFont="1" applyFill="1" applyBorder="1"/>
    <xf numFmtId="0" fontId="14" fillId="0" borderId="1" xfId="0" applyFont="1" applyFill="1" applyBorder="1" applyAlignment="1">
      <alignment horizontal="center" vertical="center"/>
    </xf>
    <xf numFmtId="0" fontId="0" fillId="0" borderId="0" xfId="0" applyFill="1"/>
    <xf numFmtId="1" fontId="6" fillId="2" borderId="7" xfId="1" applyNumberFormat="1" applyFont="1" applyFill="1" applyBorder="1" applyAlignment="1">
      <alignment horizontal="center"/>
    </xf>
    <xf numFmtId="0" fontId="0" fillId="2" borderId="0" xfId="0" applyFill="1"/>
    <xf numFmtId="0" fontId="4" fillId="5" borderId="12" xfId="0" applyFont="1" applyFill="1" applyBorder="1" applyAlignment="1">
      <alignment horizontal="center" vertical="center"/>
    </xf>
    <xf numFmtId="168" fontId="35" fillId="14" borderId="11" xfId="0" applyNumberFormat="1" applyFont="1" applyFill="1" applyBorder="1" applyAlignment="1">
      <alignment horizontal="center" vertical="center" textRotation="90"/>
    </xf>
    <xf numFmtId="0" fontId="36" fillId="3" borderId="1" xfId="0" applyFont="1" applyFill="1" applyBorder="1"/>
    <xf numFmtId="168" fontId="36" fillId="3" borderId="11" xfId="0" applyNumberFormat="1" applyFont="1" applyFill="1" applyBorder="1" applyAlignment="1">
      <alignment horizontal="center" vertical="center" wrapText="1"/>
    </xf>
    <xf numFmtId="1" fontId="36" fillId="3" borderId="1" xfId="1" applyNumberFormat="1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7" fillId="0" borderId="1" xfId="0" applyFont="1" applyBorder="1" applyAlignment="1"/>
    <xf numFmtId="0" fontId="36" fillId="4" borderId="1" xfId="0" applyFont="1" applyFill="1" applyBorder="1" applyAlignment="1">
      <alignment horizontal="center"/>
    </xf>
    <xf numFmtId="167" fontId="37" fillId="4" borderId="1" xfId="0" applyNumberFormat="1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165" fontId="37" fillId="5" borderId="1" xfId="0" applyNumberFormat="1" applyFont="1" applyFill="1" applyBorder="1" applyAlignment="1">
      <alignment horizontal="center" vertical="center"/>
    </xf>
    <xf numFmtId="166" fontId="37" fillId="5" borderId="1" xfId="0" applyNumberFormat="1" applyFont="1" applyFill="1" applyBorder="1" applyAlignment="1">
      <alignment horizontal="center" vertical="center"/>
    </xf>
    <xf numFmtId="2" fontId="37" fillId="5" borderId="1" xfId="0" applyNumberFormat="1" applyFont="1" applyFill="1" applyBorder="1" applyAlignment="1">
      <alignment horizontal="center" vertical="center"/>
    </xf>
    <xf numFmtId="0" fontId="37" fillId="5" borderId="1" xfId="0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horizontal="center" vertical="center"/>
    </xf>
    <xf numFmtId="1" fontId="37" fillId="5" borderId="11" xfId="1" applyNumberFormat="1" applyFont="1" applyFill="1" applyBorder="1" applyAlignment="1">
      <alignment horizontal="center" vertical="center"/>
    </xf>
    <xf numFmtId="1" fontId="38" fillId="5" borderId="11" xfId="1" applyNumberFormat="1" applyFont="1" applyFill="1" applyBorder="1" applyAlignment="1">
      <alignment horizontal="center" vertical="center"/>
    </xf>
    <xf numFmtId="1" fontId="37" fillId="3" borderId="1" xfId="1" applyNumberFormat="1" applyFont="1" applyFill="1" applyBorder="1" applyAlignment="1">
      <alignment horizontal="center" vertical="center"/>
    </xf>
    <xf numFmtId="0" fontId="36" fillId="3" borderId="0" xfId="0" applyFont="1" applyFill="1" applyAlignment="1">
      <alignment horizontal="center" vertical="center"/>
    </xf>
    <xf numFmtId="0" fontId="2" fillId="15" borderId="1" xfId="0" applyFont="1" applyFill="1" applyBorder="1"/>
    <xf numFmtId="0" fontId="0" fillId="15" borderId="1" xfId="0" applyFill="1" applyBorder="1"/>
    <xf numFmtId="168" fontId="5" fillId="15" borderId="11" xfId="0" applyNumberFormat="1" applyFont="1" applyFill="1" applyBorder="1" applyAlignment="1">
      <alignment horizontal="center" vertical="center" wrapText="1"/>
    </xf>
    <xf numFmtId="1" fontId="15" fillId="15" borderId="1" xfId="0" applyNumberFormat="1" applyFont="1" applyFill="1" applyBorder="1" applyAlignment="1">
      <alignment horizontal="center" vertical="center"/>
    </xf>
    <xf numFmtId="1" fontId="15" fillId="15" borderId="1" xfId="1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/>
    <xf numFmtId="0" fontId="36" fillId="0" borderId="1" xfId="0" applyFont="1" applyFill="1" applyBorder="1" applyAlignment="1">
      <alignment horizontal="center"/>
    </xf>
    <xf numFmtId="0" fontId="37" fillId="0" borderId="1" xfId="0" applyFont="1" applyFill="1" applyBorder="1" applyAlignment="1"/>
    <xf numFmtId="167" fontId="37" fillId="0" borderId="1" xfId="0" applyNumberFormat="1" applyFont="1" applyFill="1" applyBorder="1" applyAlignment="1">
      <alignment horizontal="center"/>
    </xf>
    <xf numFmtId="165" fontId="37" fillId="0" borderId="1" xfId="0" applyNumberFormat="1" applyFont="1" applyFill="1" applyBorder="1" applyAlignment="1">
      <alignment horizontal="center" vertical="center"/>
    </xf>
    <xf numFmtId="166" fontId="37" fillId="0" borderId="1" xfId="0" applyNumberFormat="1" applyFont="1" applyFill="1" applyBorder="1" applyAlignment="1">
      <alignment horizontal="center" vertical="center"/>
    </xf>
    <xf numFmtId="2" fontId="37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1" fontId="37" fillId="0" borderId="11" xfId="1" applyNumberFormat="1" applyFont="1" applyFill="1" applyBorder="1" applyAlignment="1">
      <alignment horizontal="center" vertical="center"/>
    </xf>
    <xf numFmtId="1" fontId="38" fillId="0" borderId="11" xfId="1" applyNumberFormat="1" applyFont="1" applyFill="1" applyBorder="1" applyAlignment="1">
      <alignment horizontal="center" vertical="center"/>
    </xf>
    <xf numFmtId="1" fontId="37" fillId="0" borderId="1" xfId="1" applyNumberFormat="1" applyFont="1" applyFill="1" applyBorder="1" applyAlignment="1">
      <alignment horizontal="center" vertical="center"/>
    </xf>
    <xf numFmtId="9" fontId="37" fillId="0" borderId="11" xfId="1" applyNumberFormat="1" applyFont="1" applyFill="1" applyBorder="1" applyAlignment="1">
      <alignment horizontal="center" vertical="center"/>
    </xf>
    <xf numFmtId="1" fontId="36" fillId="0" borderId="1" xfId="1" applyNumberFormat="1" applyFont="1" applyFill="1" applyBorder="1" applyAlignment="1">
      <alignment horizontal="center" vertical="center"/>
    </xf>
    <xf numFmtId="0" fontId="1" fillId="0" borderId="0" xfId="0" applyFont="1" applyFill="1"/>
    <xf numFmtId="164" fontId="37" fillId="0" borderId="1" xfId="0" applyNumberFormat="1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quotePrefix="1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/>
    </xf>
    <xf numFmtId="14" fontId="37" fillId="0" borderId="1" xfId="0" applyNumberFormat="1" applyFont="1" applyFill="1" applyBorder="1" applyAlignment="1">
      <alignment horizontal="center" vertical="center"/>
    </xf>
    <xf numFmtId="0" fontId="36" fillId="0" borderId="1" xfId="0" quotePrefix="1" applyFont="1" applyFill="1" applyBorder="1" applyAlignment="1">
      <alignment horizontal="center"/>
    </xf>
    <xf numFmtId="0" fontId="36" fillId="0" borderId="30" xfId="0" applyFont="1" applyFill="1" applyBorder="1" applyAlignment="1">
      <alignment horizontal="center"/>
    </xf>
    <xf numFmtId="0" fontId="37" fillId="0" borderId="30" xfId="0" applyFont="1" applyFill="1" applyBorder="1" applyAlignment="1"/>
    <xf numFmtId="167" fontId="37" fillId="0" borderId="30" xfId="0" applyNumberFormat="1" applyFont="1" applyFill="1" applyBorder="1" applyAlignment="1">
      <alignment horizontal="center"/>
    </xf>
    <xf numFmtId="165" fontId="37" fillId="0" borderId="30" xfId="0" applyNumberFormat="1" applyFont="1" applyFill="1" applyBorder="1" applyAlignment="1">
      <alignment horizontal="center" vertical="center"/>
    </xf>
    <xf numFmtId="166" fontId="37" fillId="0" borderId="30" xfId="0" applyNumberFormat="1" applyFont="1" applyFill="1" applyBorder="1" applyAlignment="1">
      <alignment horizontal="center" vertical="center"/>
    </xf>
    <xf numFmtId="2" fontId="37" fillId="0" borderId="30" xfId="0" applyNumberFormat="1" applyFont="1" applyFill="1" applyBorder="1" applyAlignment="1">
      <alignment horizontal="center" vertical="center"/>
    </xf>
    <xf numFmtId="0" fontId="37" fillId="0" borderId="30" xfId="0" applyFont="1" applyFill="1" applyBorder="1" applyAlignment="1">
      <alignment horizontal="center" vertical="center"/>
    </xf>
    <xf numFmtId="1" fontId="37" fillId="0" borderId="53" xfId="1" applyNumberFormat="1" applyFont="1" applyFill="1" applyBorder="1" applyAlignment="1">
      <alignment horizontal="center" vertical="center"/>
    </xf>
    <xf numFmtId="1" fontId="38" fillId="0" borderId="53" xfId="1" applyNumberFormat="1" applyFont="1" applyFill="1" applyBorder="1" applyAlignment="1">
      <alignment horizontal="center" vertical="center"/>
    </xf>
    <xf numFmtId="9" fontId="37" fillId="0" borderId="53" xfId="1" applyNumberFormat="1" applyFont="1" applyFill="1" applyBorder="1" applyAlignment="1">
      <alignment horizontal="center" vertical="center"/>
    </xf>
    <xf numFmtId="0" fontId="36" fillId="0" borderId="54" xfId="0" applyFont="1" applyFill="1" applyBorder="1" applyAlignment="1">
      <alignment horizontal="center"/>
    </xf>
    <xf numFmtId="0" fontId="37" fillId="0" borderId="54" xfId="0" applyFont="1" applyFill="1" applyBorder="1" applyAlignment="1"/>
    <xf numFmtId="167" fontId="37" fillId="0" borderId="54" xfId="0" applyNumberFormat="1" applyFont="1" applyFill="1" applyBorder="1" applyAlignment="1">
      <alignment horizontal="center"/>
    </xf>
    <xf numFmtId="165" fontId="37" fillId="0" borderId="54" xfId="0" applyNumberFormat="1" applyFont="1" applyFill="1" applyBorder="1" applyAlignment="1">
      <alignment horizontal="center" vertical="center"/>
    </xf>
    <xf numFmtId="166" fontId="37" fillId="0" borderId="54" xfId="0" applyNumberFormat="1" applyFont="1" applyFill="1" applyBorder="1" applyAlignment="1">
      <alignment horizontal="center" vertical="center"/>
    </xf>
    <xf numFmtId="2" fontId="37" fillId="0" borderId="54" xfId="0" applyNumberFormat="1" applyFont="1" applyFill="1" applyBorder="1" applyAlignment="1">
      <alignment horizontal="center" vertical="center"/>
    </xf>
    <xf numFmtId="0" fontId="37" fillId="0" borderId="54" xfId="0" applyFont="1" applyFill="1" applyBorder="1" applyAlignment="1">
      <alignment horizontal="center" vertical="center"/>
    </xf>
    <xf numFmtId="14" fontId="37" fillId="0" borderId="54" xfId="0" applyNumberFormat="1" applyFont="1" applyFill="1" applyBorder="1" applyAlignment="1">
      <alignment horizontal="center" vertical="center"/>
    </xf>
    <xf numFmtId="1" fontId="37" fillId="0" borderId="34" xfId="1" applyNumberFormat="1" applyFont="1" applyFill="1" applyBorder="1" applyAlignment="1">
      <alignment horizontal="center" vertical="center"/>
    </xf>
    <xf numFmtId="1" fontId="38" fillId="0" borderId="34" xfId="1" applyNumberFormat="1" applyFont="1" applyFill="1" applyBorder="1" applyAlignment="1">
      <alignment horizontal="center" vertical="center"/>
    </xf>
    <xf numFmtId="9" fontId="37" fillId="0" borderId="34" xfId="1" applyNumberFormat="1" applyFont="1" applyFill="1" applyBorder="1" applyAlignment="1">
      <alignment horizontal="center" vertical="center"/>
    </xf>
    <xf numFmtId="0" fontId="28" fillId="0" borderId="17" xfId="0" applyFont="1" applyFill="1" applyBorder="1"/>
    <xf numFmtId="164" fontId="37" fillId="0" borderId="54" xfId="0" applyNumberFormat="1" applyFont="1" applyFill="1" applyBorder="1" applyAlignment="1">
      <alignment horizontal="center" vertical="center"/>
    </xf>
    <xf numFmtId="1" fontId="37" fillId="0" borderId="1" xfId="0" applyNumberFormat="1" applyFont="1" applyFill="1" applyBorder="1" applyAlignment="1">
      <alignment horizontal="center" vertical="center"/>
    </xf>
    <xf numFmtId="0" fontId="36" fillId="0" borderId="54" xfId="0" applyFont="1" applyFill="1" applyBorder="1" applyAlignment="1">
      <alignment horizontal="center" vertical="center"/>
    </xf>
    <xf numFmtId="0" fontId="37" fillId="0" borderId="34" xfId="0" applyFont="1" applyFill="1" applyBorder="1" applyAlignment="1">
      <alignment horizontal="center" vertical="center"/>
    </xf>
    <xf numFmtId="0" fontId="36" fillId="0" borderId="54" xfId="0" quotePrefix="1" applyFont="1" applyFill="1" applyBorder="1" applyAlignment="1">
      <alignment horizontal="center" vertical="center"/>
    </xf>
    <xf numFmtId="0" fontId="37" fillId="0" borderId="11" xfId="0" applyFont="1" applyFill="1" applyBorder="1" applyAlignment="1"/>
    <xf numFmtId="0" fontId="39" fillId="0" borderId="1" xfId="0" applyFont="1" applyFill="1" applyBorder="1" applyAlignment="1">
      <alignment horizontal="center" vertical="center"/>
    </xf>
    <xf numFmtId="164" fontId="39" fillId="0" borderId="1" xfId="0" applyNumberFormat="1" applyFont="1" applyFill="1" applyBorder="1" applyAlignment="1">
      <alignment horizontal="center" vertical="center"/>
    </xf>
    <xf numFmtId="164" fontId="40" fillId="0" borderId="1" xfId="0" applyNumberFormat="1" applyFont="1" applyFill="1" applyBorder="1" applyAlignment="1">
      <alignment horizontal="center" vertical="center"/>
    </xf>
    <xf numFmtId="164" fontId="36" fillId="0" borderId="54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7" fillId="0" borderId="0" xfId="0" applyFont="1" applyFill="1" applyAlignment="1"/>
    <xf numFmtId="0" fontId="14" fillId="0" borderId="0" xfId="0" applyFont="1" applyFill="1"/>
    <xf numFmtId="167" fontId="13" fillId="0" borderId="0" xfId="0" applyNumberFormat="1" applyFont="1" applyFill="1"/>
    <xf numFmtId="166" fontId="2" fillId="0" borderId="0" xfId="0" applyNumberFormat="1" applyFont="1" applyFill="1"/>
    <xf numFmtId="0" fontId="0" fillId="0" borderId="0" xfId="0" applyFill="1" applyBorder="1"/>
    <xf numFmtId="0" fontId="36" fillId="0" borderId="1" xfId="0" applyFont="1" applyFill="1" applyBorder="1"/>
    <xf numFmtId="0" fontId="36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68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41" fillId="3" borderId="0" xfId="0" applyFont="1" applyFill="1" applyAlignment="1">
      <alignment horizontal="left"/>
    </xf>
    <xf numFmtId="0" fontId="36" fillId="3" borderId="0" xfId="0" applyFont="1" applyFill="1" applyAlignment="1">
      <alignment horizontal="center"/>
    </xf>
    <xf numFmtId="0" fontId="36" fillId="3" borderId="0" xfId="0" applyFont="1" applyFill="1" applyAlignment="1">
      <alignment horizontal="right"/>
    </xf>
    <xf numFmtId="0" fontId="36" fillId="3" borderId="0" xfId="0" applyFont="1" applyFill="1"/>
    <xf numFmtId="166" fontId="36" fillId="3" borderId="0" xfId="0" applyNumberFormat="1" applyFont="1" applyFill="1"/>
    <xf numFmtId="0" fontId="36" fillId="3" borderId="0" xfId="0" applyFont="1" applyFill="1" applyAlignment="1">
      <alignment horizontal="left"/>
    </xf>
    <xf numFmtId="0" fontId="36" fillId="3" borderId="0" xfId="0" applyFont="1" applyFill="1" applyAlignment="1"/>
    <xf numFmtId="0" fontId="36" fillId="3" borderId="10" xfId="0" applyFont="1" applyFill="1" applyBorder="1" applyAlignment="1">
      <alignment horizontal="right"/>
    </xf>
    <xf numFmtId="0" fontId="36" fillId="3" borderId="0" xfId="0" applyFont="1" applyFill="1" applyBorder="1" applyAlignment="1"/>
    <xf numFmtId="166" fontId="36" fillId="3" borderId="10" xfId="0" applyNumberFormat="1" applyFont="1" applyFill="1" applyBorder="1" applyAlignment="1"/>
    <xf numFmtId="0" fontId="36" fillId="3" borderId="10" xfId="0" applyFont="1" applyFill="1" applyBorder="1"/>
    <xf numFmtId="0" fontId="36" fillId="3" borderId="9" xfId="0" applyFont="1" applyFill="1" applyBorder="1" applyAlignment="1">
      <alignment horizontal="right"/>
    </xf>
    <xf numFmtId="0" fontId="36" fillId="3" borderId="0" xfId="0" applyFont="1" applyFill="1" applyBorder="1" applyAlignment="1">
      <alignment horizontal="right"/>
    </xf>
    <xf numFmtId="167" fontId="36" fillId="3" borderId="9" xfId="0" applyNumberFormat="1" applyFont="1" applyFill="1" applyBorder="1" applyAlignment="1"/>
    <xf numFmtId="0" fontId="41" fillId="3" borderId="0" xfId="0" applyFont="1" applyFill="1" applyAlignment="1">
      <alignment horizontal="center"/>
    </xf>
    <xf numFmtId="0" fontId="41" fillId="3" borderId="0" xfId="0" applyFont="1" applyFill="1" applyAlignment="1"/>
    <xf numFmtId="0" fontId="41" fillId="3" borderId="0" xfId="0" applyFont="1" applyFill="1" applyAlignment="1">
      <alignment wrapText="1"/>
    </xf>
    <xf numFmtId="166" fontId="36" fillId="0" borderId="0" xfId="0" applyNumberFormat="1" applyFont="1" applyFill="1"/>
    <xf numFmtId="0" fontId="36" fillId="3" borderId="4" xfId="0" applyFont="1" applyFill="1" applyBorder="1" applyAlignment="1">
      <alignment vertical="center"/>
    </xf>
    <xf numFmtId="166" fontId="36" fillId="0" borderId="4" xfId="0" applyNumberFormat="1" applyFont="1" applyFill="1" applyBorder="1" applyAlignment="1">
      <alignment horizontal="center"/>
    </xf>
    <xf numFmtId="0" fontId="36" fillId="3" borderId="4" xfId="0" applyFont="1" applyFill="1" applyBorder="1" applyAlignment="1">
      <alignment horizontal="center"/>
    </xf>
    <xf numFmtId="0" fontId="36" fillId="3" borderId="1" xfId="0" applyFont="1" applyFill="1" applyBorder="1" applyAlignment="1">
      <alignment vertical="center"/>
    </xf>
    <xf numFmtId="0" fontId="36" fillId="3" borderId="1" xfId="0" applyFont="1" applyFill="1" applyBorder="1" applyAlignment="1">
      <alignment horizontal="center"/>
    </xf>
    <xf numFmtId="0" fontId="36" fillId="3" borderId="1" xfId="0" applyFont="1" applyFill="1" applyBorder="1" applyAlignment="1">
      <alignment horizontal="right"/>
    </xf>
    <xf numFmtId="166" fontId="36" fillId="0" borderId="1" xfId="0" applyNumberFormat="1" applyFont="1" applyFill="1" applyBorder="1" applyAlignment="1">
      <alignment horizontal="center"/>
    </xf>
    <xf numFmtId="0" fontId="36" fillId="3" borderId="6" xfId="0" applyFont="1" applyFill="1" applyBorder="1" applyAlignment="1"/>
    <xf numFmtId="0" fontId="36" fillId="0" borderId="1" xfId="0" applyFont="1" applyBorder="1" applyAlignment="1"/>
    <xf numFmtId="166" fontId="36" fillId="0" borderId="1" xfId="0" applyNumberFormat="1" applyFont="1" applyFill="1" applyBorder="1"/>
    <xf numFmtId="164" fontId="36" fillId="3" borderId="1" xfId="0" applyNumberFormat="1" applyFont="1" applyFill="1" applyBorder="1"/>
    <xf numFmtId="166" fontId="41" fillId="3" borderId="1" xfId="0" applyNumberFormat="1" applyFont="1" applyFill="1" applyBorder="1" applyAlignment="1">
      <alignment horizontal="center"/>
    </xf>
    <xf numFmtId="1" fontId="41" fillId="3" borderId="7" xfId="1" applyNumberFormat="1" applyFont="1" applyFill="1" applyBorder="1" applyAlignment="1">
      <alignment horizontal="center"/>
    </xf>
    <xf numFmtId="0" fontId="36" fillId="0" borderId="6" xfId="0" applyFont="1" applyFill="1" applyBorder="1" applyAlignment="1"/>
    <xf numFmtId="0" fontId="36" fillId="0" borderId="1" xfId="0" applyFont="1" applyFill="1" applyBorder="1" applyAlignment="1"/>
    <xf numFmtId="1" fontId="41" fillId="0" borderId="7" xfId="1" applyNumberFormat="1" applyFont="1" applyFill="1" applyBorder="1" applyAlignment="1">
      <alignment horizontal="center"/>
    </xf>
    <xf numFmtId="0" fontId="41" fillId="3" borderId="1" xfId="0" applyFont="1" applyFill="1" applyBorder="1" applyAlignment="1">
      <alignment horizontal="center"/>
    </xf>
    <xf numFmtId="0" fontId="36" fillId="2" borderId="6" xfId="0" applyFont="1" applyFill="1" applyBorder="1" applyAlignment="1"/>
    <xf numFmtId="0" fontId="36" fillId="2" borderId="9" xfId="0" applyFont="1" applyFill="1" applyBorder="1" applyAlignment="1"/>
    <xf numFmtId="166" fontId="36" fillId="2" borderId="1" xfId="0" applyNumberFormat="1" applyFont="1" applyFill="1" applyBorder="1"/>
    <xf numFmtId="0" fontId="36" fillId="2" borderId="1" xfId="0" applyFont="1" applyFill="1" applyBorder="1"/>
    <xf numFmtId="0" fontId="36" fillId="2" borderId="1" xfId="0" applyFont="1" applyFill="1" applyBorder="1" applyAlignment="1">
      <alignment horizontal="center"/>
    </xf>
    <xf numFmtId="166" fontId="41" fillId="2" borderId="1" xfId="0" applyNumberFormat="1" applyFont="1" applyFill="1" applyBorder="1" applyAlignment="1">
      <alignment horizontal="center"/>
    </xf>
    <xf numFmtId="1" fontId="41" fillId="2" borderId="1" xfId="0" applyNumberFormat="1" applyFont="1" applyFill="1" applyBorder="1" applyAlignment="1">
      <alignment horizontal="center"/>
    </xf>
    <xf numFmtId="1" fontId="41" fillId="3" borderId="1" xfId="0" applyNumberFormat="1" applyFont="1" applyFill="1" applyBorder="1" applyAlignment="1">
      <alignment horizontal="center"/>
    </xf>
    <xf numFmtId="0" fontId="36" fillId="0" borderId="11" xfId="0" applyFont="1" applyBorder="1" applyAlignment="1"/>
    <xf numFmtId="0" fontId="36" fillId="3" borderId="4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42" fillId="0" borderId="55" xfId="0" applyFont="1" applyFill="1" applyBorder="1" applyAlignment="1">
      <alignment horizontal="left" wrapText="1"/>
    </xf>
    <xf numFmtId="1" fontId="2" fillId="0" borderId="0" xfId="0" applyNumberFormat="1" applyFont="1" applyFill="1" applyAlignment="1">
      <alignment horizontal="left"/>
    </xf>
    <xf numFmtId="1" fontId="42" fillId="0" borderId="55" xfId="0" applyNumberFormat="1" applyFont="1" applyFill="1" applyBorder="1" applyAlignment="1">
      <alignment horizontal="left" wrapText="1"/>
    </xf>
    <xf numFmtId="1" fontId="0" fillId="0" borderId="0" xfId="0" applyNumberFormat="1"/>
    <xf numFmtId="1" fontId="36" fillId="3" borderId="1" xfId="0" applyNumberFormat="1" applyFont="1" applyFill="1" applyBorder="1" applyAlignment="1">
      <alignment horizontal="center" vertical="center"/>
    </xf>
    <xf numFmtId="1" fontId="36" fillId="0" borderId="1" xfId="0" applyNumberFormat="1" applyFont="1" applyBorder="1" applyAlignment="1">
      <alignment horizontal="center"/>
    </xf>
    <xf numFmtId="1" fontId="36" fillId="0" borderId="1" xfId="0" applyNumberFormat="1" applyFont="1" applyFill="1" applyBorder="1" applyAlignment="1">
      <alignment horizontal="center"/>
    </xf>
    <xf numFmtId="1" fontId="36" fillId="2" borderId="9" xfId="0" applyNumberFormat="1" applyFont="1" applyFill="1" applyBorder="1" applyAlignment="1"/>
    <xf numFmtId="1" fontId="36" fillId="0" borderId="12" xfId="0" applyNumberFormat="1" applyFont="1" applyBorder="1" applyAlignment="1">
      <alignment horizontal="center"/>
    </xf>
    <xf numFmtId="1" fontId="36" fillId="3" borderId="0" xfId="0" applyNumberFormat="1" applyFont="1" applyFill="1"/>
    <xf numFmtId="1" fontId="36" fillId="2" borderId="1" xfId="0" applyNumberFormat="1" applyFont="1" applyFill="1" applyBorder="1" applyAlignment="1">
      <alignment horizontal="center"/>
    </xf>
    <xf numFmtId="0" fontId="36" fillId="2" borderId="1" xfId="0" applyFont="1" applyFill="1" applyBorder="1" applyAlignment="1"/>
    <xf numFmtId="1" fontId="41" fillId="2" borderId="7" xfId="1" applyNumberFormat="1" applyFont="1" applyFill="1" applyBorder="1" applyAlignment="1">
      <alignment horizontal="center"/>
    </xf>
    <xf numFmtId="1" fontId="36" fillId="2" borderId="12" xfId="0" applyNumberFormat="1" applyFont="1" applyFill="1" applyBorder="1" applyAlignment="1">
      <alignment horizontal="center"/>
    </xf>
    <xf numFmtId="0" fontId="36" fillId="2" borderId="11" xfId="0" applyFont="1" applyFill="1" applyBorder="1" applyAlignment="1"/>
    <xf numFmtId="0" fontId="37" fillId="3" borderId="0" xfId="0" applyFont="1" applyFill="1"/>
    <xf numFmtId="0" fontId="37" fillId="3" borderId="10" xfId="0" applyFont="1" applyFill="1" applyBorder="1" applyAlignment="1"/>
    <xf numFmtId="0" fontId="37" fillId="3" borderId="1" xfId="0" applyFont="1" applyFill="1" applyBorder="1" applyAlignment="1">
      <alignment horizontal="center"/>
    </xf>
    <xf numFmtId="0" fontId="37" fillId="3" borderId="1" xfId="0" applyFont="1" applyFill="1" applyBorder="1"/>
    <xf numFmtId="14" fontId="37" fillId="3" borderId="1" xfId="0" applyNumberFormat="1" applyFont="1" applyFill="1" applyBorder="1"/>
    <xf numFmtId="0" fontId="37" fillId="2" borderId="1" xfId="0" applyFont="1" applyFill="1" applyBorder="1"/>
    <xf numFmtId="14" fontId="37" fillId="2" borderId="1" xfId="0" applyNumberFormat="1" applyFont="1" applyFill="1" applyBorder="1"/>
    <xf numFmtId="0" fontId="37" fillId="0" borderId="1" xfId="0" applyFont="1" applyFill="1" applyBorder="1"/>
    <xf numFmtId="14" fontId="37" fillId="0" borderId="1" xfId="0" applyNumberFormat="1" applyFont="1" applyFill="1" applyBorder="1"/>
    <xf numFmtId="165" fontId="37" fillId="3" borderId="1" xfId="0" applyNumberFormat="1" applyFont="1" applyFill="1" applyBorder="1" applyAlignment="1">
      <alignment horizontal="left"/>
    </xf>
    <xf numFmtId="164" fontId="37" fillId="3" borderId="1" xfId="0" applyNumberFormat="1" applyFont="1" applyFill="1" applyBorder="1"/>
    <xf numFmtId="0" fontId="36" fillId="16" borderId="6" xfId="0" applyFont="1" applyFill="1" applyBorder="1" applyAlignment="1"/>
    <xf numFmtId="1" fontId="36" fillId="16" borderId="1" xfId="0" applyNumberFormat="1" applyFont="1" applyFill="1" applyBorder="1" applyAlignment="1">
      <alignment horizontal="center"/>
    </xf>
    <xf numFmtId="0" fontId="36" fillId="16" borderId="1" xfId="0" applyFont="1" applyFill="1" applyBorder="1" applyAlignment="1"/>
    <xf numFmtId="0" fontId="36" fillId="16" borderId="1" xfId="0" applyFont="1" applyFill="1" applyBorder="1" applyAlignment="1">
      <alignment horizontal="center"/>
    </xf>
    <xf numFmtId="166" fontId="36" fillId="16" borderId="1" xfId="0" applyNumberFormat="1" applyFont="1" applyFill="1" applyBorder="1"/>
    <xf numFmtId="0" fontId="36" fillId="16" borderId="1" xfId="0" applyFont="1" applyFill="1" applyBorder="1"/>
    <xf numFmtId="0" fontId="37" fillId="16" borderId="1" xfId="0" applyFont="1" applyFill="1" applyBorder="1"/>
    <xf numFmtId="166" fontId="41" fillId="16" borderId="1" xfId="0" applyNumberFormat="1" applyFont="1" applyFill="1" applyBorder="1" applyAlignment="1">
      <alignment horizontal="center"/>
    </xf>
    <xf numFmtId="1" fontId="41" fillId="16" borderId="7" xfId="1" applyNumberFormat="1" applyFont="1" applyFill="1" applyBorder="1" applyAlignment="1">
      <alignment horizontal="center"/>
    </xf>
    <xf numFmtId="14" fontId="37" fillId="16" borderId="1" xfId="0" applyNumberFormat="1" applyFont="1" applyFill="1" applyBorder="1"/>
    <xf numFmtId="164" fontId="37" fillId="3" borderId="1" xfId="0" applyNumberFormat="1" applyFont="1" applyFill="1" applyBorder="1" applyAlignment="1">
      <alignment horizontal="center"/>
    </xf>
    <xf numFmtId="164" fontId="40" fillId="3" borderId="0" xfId="0" applyNumberFormat="1" applyFont="1" applyFill="1"/>
    <xf numFmtId="164" fontId="43" fillId="3" borderId="0" xfId="0" applyNumberFormat="1" applyFont="1" applyFill="1" applyAlignment="1"/>
    <xf numFmtId="164" fontId="40" fillId="3" borderId="1" xfId="0" applyNumberFormat="1" applyFont="1" applyFill="1" applyBorder="1" applyAlignment="1">
      <alignment horizontal="center"/>
    </xf>
    <xf numFmtId="164" fontId="40" fillId="3" borderId="1" xfId="0" applyNumberFormat="1" applyFont="1" applyFill="1" applyBorder="1"/>
    <xf numFmtId="164" fontId="40" fillId="2" borderId="1" xfId="0" applyNumberFormat="1" applyFont="1" applyFill="1" applyBorder="1"/>
    <xf numFmtId="164" fontId="40" fillId="0" borderId="1" xfId="0" applyNumberFormat="1" applyFont="1" applyFill="1" applyBorder="1"/>
    <xf numFmtId="164" fontId="43" fillId="3" borderId="1" xfId="0" applyNumberFormat="1" applyFont="1" applyFill="1" applyBorder="1" applyAlignment="1">
      <alignment horizontal="center"/>
    </xf>
    <xf numFmtId="164" fontId="40" fillId="16" borderId="1" xfId="0" applyNumberFormat="1" applyFont="1" applyFill="1" applyBorder="1"/>
    <xf numFmtId="167" fontId="37" fillId="3" borderId="0" xfId="0" applyNumberFormat="1" applyFont="1" applyFill="1"/>
    <xf numFmtId="167" fontId="37" fillId="3" borderId="10" xfId="0" applyNumberFormat="1" applyFont="1" applyFill="1" applyBorder="1"/>
    <xf numFmtId="167" fontId="37" fillId="3" borderId="9" xfId="0" applyNumberFormat="1" applyFont="1" applyFill="1" applyBorder="1"/>
    <xf numFmtId="167" fontId="37" fillId="3" borderId="0" xfId="0" applyNumberFormat="1" applyFont="1" applyFill="1" applyBorder="1"/>
    <xf numFmtId="167" fontId="37" fillId="3" borderId="1" xfId="0" applyNumberFormat="1" applyFont="1" applyFill="1" applyBorder="1" applyAlignment="1">
      <alignment horizontal="center"/>
    </xf>
    <xf numFmtId="167" fontId="37" fillId="0" borderId="1" xfId="0" applyNumberFormat="1" applyFont="1" applyBorder="1" applyAlignment="1">
      <alignment horizontal="center"/>
    </xf>
    <xf numFmtId="167" fontId="37" fillId="2" borderId="1" xfId="0" applyNumberFormat="1" applyFont="1" applyFill="1" applyBorder="1" applyAlignment="1">
      <alignment horizontal="center"/>
    </xf>
    <xf numFmtId="167" fontId="37" fillId="16" borderId="1" xfId="0" applyNumberFormat="1" applyFont="1" applyFill="1" applyBorder="1" applyAlignment="1">
      <alignment horizontal="center"/>
    </xf>
    <xf numFmtId="14" fontId="37" fillId="3" borderId="0" xfId="0" applyNumberFormat="1" applyFont="1" applyFill="1"/>
    <xf numFmtId="14" fontId="37" fillId="3" borderId="1" xfId="0" applyNumberFormat="1" applyFont="1" applyFill="1" applyBorder="1" applyAlignment="1">
      <alignment horizontal="center"/>
    </xf>
    <xf numFmtId="0" fontId="37" fillId="3" borderId="1" xfId="0" applyFont="1" applyFill="1" applyBorder="1" applyAlignment="1">
      <alignment horizontal="right"/>
    </xf>
    <xf numFmtId="166" fontId="37" fillId="0" borderId="1" xfId="0" applyNumberFormat="1" applyFont="1" applyFill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6" fillId="17" borderId="6" xfId="0" applyFont="1" applyFill="1" applyBorder="1" applyAlignment="1"/>
    <xf numFmtId="1" fontId="36" fillId="17" borderId="1" xfId="0" applyNumberFormat="1" applyFont="1" applyFill="1" applyBorder="1" applyAlignment="1">
      <alignment horizontal="center"/>
    </xf>
    <xf numFmtId="0" fontId="36" fillId="17" borderId="1" xfId="0" applyFont="1" applyFill="1" applyBorder="1" applyAlignment="1"/>
    <xf numFmtId="0" fontId="36" fillId="17" borderId="1" xfId="0" applyFont="1" applyFill="1" applyBorder="1" applyAlignment="1">
      <alignment horizontal="center"/>
    </xf>
    <xf numFmtId="167" fontId="37" fillId="17" borderId="1" xfId="0" applyNumberFormat="1" applyFont="1" applyFill="1" applyBorder="1" applyAlignment="1">
      <alignment horizontal="center"/>
    </xf>
    <xf numFmtId="14" fontId="37" fillId="17" borderId="1" xfId="0" applyNumberFormat="1" applyFont="1" applyFill="1" applyBorder="1"/>
    <xf numFmtId="166" fontId="36" fillId="17" borderId="1" xfId="0" applyNumberFormat="1" applyFont="1" applyFill="1" applyBorder="1"/>
    <xf numFmtId="0" fontId="36" fillId="17" borderId="1" xfId="0" applyFont="1" applyFill="1" applyBorder="1"/>
    <xf numFmtId="164" fontId="40" fillId="17" borderId="1" xfId="0" applyNumberFormat="1" applyFont="1" applyFill="1" applyBorder="1"/>
    <xf numFmtId="0" fontId="37" fillId="17" borderId="1" xfId="0" applyFont="1" applyFill="1" applyBorder="1"/>
    <xf numFmtId="166" fontId="41" fillId="17" borderId="1" xfId="0" applyNumberFormat="1" applyFont="1" applyFill="1" applyBorder="1" applyAlignment="1">
      <alignment horizontal="center"/>
    </xf>
    <xf numFmtId="1" fontId="41" fillId="17" borderId="7" xfId="1" applyNumberFormat="1" applyFont="1" applyFill="1" applyBorder="1" applyAlignment="1">
      <alignment horizontal="center"/>
    </xf>
    <xf numFmtId="1" fontId="6" fillId="17" borderId="7" xfId="1" applyNumberFormat="1" applyFont="1" applyFill="1" applyBorder="1" applyAlignment="1">
      <alignment horizontal="center"/>
    </xf>
    <xf numFmtId="0" fontId="0" fillId="17" borderId="0" xfId="0" applyFill="1"/>
    <xf numFmtId="1" fontId="36" fillId="17" borderId="12" xfId="0" applyNumberFormat="1" applyFont="1" applyFill="1" applyBorder="1" applyAlignment="1">
      <alignment horizontal="center"/>
    </xf>
    <xf numFmtId="0" fontId="36" fillId="17" borderId="11" xfId="0" applyFont="1" applyFill="1" applyBorder="1" applyAlignment="1"/>
    <xf numFmtId="0" fontId="36" fillId="15" borderId="6" xfId="0" applyFont="1" applyFill="1" applyBorder="1" applyAlignment="1"/>
    <xf numFmtId="1" fontId="36" fillId="15" borderId="1" xfId="0" applyNumberFormat="1" applyFont="1" applyFill="1" applyBorder="1" applyAlignment="1">
      <alignment horizontal="center"/>
    </xf>
    <xf numFmtId="0" fontId="36" fillId="15" borderId="1" xfId="0" applyFont="1" applyFill="1" applyBorder="1" applyAlignment="1"/>
    <xf numFmtId="0" fontId="36" fillId="15" borderId="1" xfId="0" applyFont="1" applyFill="1" applyBorder="1" applyAlignment="1">
      <alignment horizontal="center"/>
    </xf>
    <xf numFmtId="167" fontId="37" fillId="15" borderId="1" xfId="0" applyNumberFormat="1" applyFont="1" applyFill="1" applyBorder="1" applyAlignment="1">
      <alignment horizontal="center"/>
    </xf>
    <xf numFmtId="14" fontId="37" fillId="15" borderId="1" xfId="0" applyNumberFormat="1" applyFont="1" applyFill="1" applyBorder="1"/>
    <xf numFmtId="166" fontId="36" fillId="15" borderId="1" xfId="0" applyNumberFormat="1" applyFont="1" applyFill="1" applyBorder="1"/>
    <xf numFmtId="0" fontId="36" fillId="15" borderId="1" xfId="0" applyFont="1" applyFill="1" applyBorder="1"/>
    <xf numFmtId="164" fontId="40" fillId="15" borderId="1" xfId="0" applyNumberFormat="1" applyFont="1" applyFill="1" applyBorder="1"/>
    <xf numFmtId="166" fontId="41" fillId="15" borderId="1" xfId="0" applyNumberFormat="1" applyFont="1" applyFill="1" applyBorder="1" applyAlignment="1">
      <alignment horizontal="center"/>
    </xf>
    <xf numFmtId="1" fontId="41" fillId="15" borderId="7" xfId="1" applyNumberFormat="1" applyFont="1" applyFill="1" applyBorder="1" applyAlignment="1">
      <alignment horizontal="center"/>
    </xf>
    <xf numFmtId="1" fontId="6" fillId="15" borderId="7" xfId="1" applyNumberFormat="1" applyFont="1" applyFill="1" applyBorder="1" applyAlignment="1">
      <alignment horizontal="center"/>
    </xf>
    <xf numFmtId="0" fontId="0" fillId="15" borderId="0" xfId="0" applyFill="1"/>
    <xf numFmtId="0" fontId="36" fillId="0" borderId="1" xfId="0" applyFont="1" applyBorder="1" applyAlignment="1">
      <alignment horizontal="center"/>
    </xf>
    <xf numFmtId="0" fontId="36" fillId="8" borderId="6" xfId="0" applyFont="1" applyFill="1" applyBorder="1" applyAlignment="1"/>
    <xf numFmtId="1" fontId="36" fillId="8" borderId="12" xfId="0" applyNumberFormat="1" applyFont="1" applyFill="1" applyBorder="1" applyAlignment="1">
      <alignment horizontal="center"/>
    </xf>
    <xf numFmtId="0" fontId="36" fillId="8" borderId="11" xfId="0" applyFont="1" applyFill="1" applyBorder="1" applyAlignment="1"/>
    <xf numFmtId="0" fontId="36" fillId="8" borderId="1" xfId="0" applyFont="1" applyFill="1" applyBorder="1" applyAlignment="1">
      <alignment horizontal="center"/>
    </xf>
    <xf numFmtId="167" fontId="37" fillId="8" borderId="1" xfId="0" applyNumberFormat="1" applyFont="1" applyFill="1" applyBorder="1" applyAlignment="1">
      <alignment horizontal="center"/>
    </xf>
    <xf numFmtId="14" fontId="37" fillId="8" borderId="1" xfId="0" applyNumberFormat="1" applyFont="1" applyFill="1" applyBorder="1"/>
    <xf numFmtId="166" fontId="36" fillId="8" borderId="1" xfId="0" applyNumberFormat="1" applyFont="1" applyFill="1" applyBorder="1"/>
    <xf numFmtId="0" fontId="36" fillId="8" borderId="1" xfId="0" applyFont="1" applyFill="1" applyBorder="1"/>
    <xf numFmtId="164" fontId="40" fillId="8" borderId="1" xfId="0" applyNumberFormat="1" applyFont="1" applyFill="1" applyBorder="1"/>
    <xf numFmtId="0" fontId="37" fillId="8" borderId="1" xfId="0" applyFont="1" applyFill="1" applyBorder="1"/>
    <xf numFmtId="166" fontId="41" fillId="8" borderId="1" xfId="0" applyNumberFormat="1" applyFont="1" applyFill="1" applyBorder="1" applyAlignment="1">
      <alignment horizontal="center"/>
    </xf>
    <xf numFmtId="1" fontId="41" fillId="8" borderId="7" xfId="1" applyNumberFormat="1" applyFont="1" applyFill="1" applyBorder="1" applyAlignment="1">
      <alignment horizontal="center"/>
    </xf>
    <xf numFmtId="0" fontId="0" fillId="8" borderId="0" xfId="0" applyFill="1"/>
    <xf numFmtId="1" fontId="36" fillId="8" borderId="1" xfId="0" applyNumberFormat="1" applyFont="1" applyFill="1" applyBorder="1" applyAlignment="1">
      <alignment horizontal="center"/>
    </xf>
    <xf numFmtId="0" fontId="36" fillId="8" borderId="1" xfId="0" applyFont="1" applyFill="1" applyBorder="1" applyAlignment="1"/>
    <xf numFmtId="1" fontId="6" fillId="8" borderId="7" xfId="1" applyNumberFormat="1" applyFont="1" applyFill="1" applyBorder="1" applyAlignment="1">
      <alignment horizontal="center"/>
    </xf>
    <xf numFmtId="164" fontId="36" fillId="8" borderId="1" xfId="0" applyNumberFormat="1" applyFont="1" applyFill="1" applyBorder="1"/>
    <xf numFmtId="164" fontId="43" fillId="8" borderId="1" xfId="0" applyNumberFormat="1" applyFont="1" applyFill="1" applyBorder="1" applyAlignment="1">
      <alignment horizontal="center"/>
    </xf>
    <xf numFmtId="0" fontId="41" fillId="8" borderId="1" xfId="0" applyFont="1" applyFill="1" applyBorder="1" applyAlignment="1">
      <alignment horizontal="center"/>
    </xf>
    <xf numFmtId="0" fontId="36" fillId="4" borderId="6" xfId="0" applyFont="1" applyFill="1" applyBorder="1" applyAlignment="1">
      <alignment horizontal="right" vertical="center"/>
    </xf>
    <xf numFmtId="1" fontId="36" fillId="4" borderId="1" xfId="0" applyNumberFormat="1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vertical="center"/>
    </xf>
    <xf numFmtId="0" fontId="36" fillId="4" borderId="1" xfId="0" applyFont="1" applyFill="1" applyBorder="1" applyAlignment="1">
      <alignment horizontal="right"/>
    </xf>
    <xf numFmtId="14" fontId="37" fillId="4" borderId="1" xfId="0" applyNumberFormat="1" applyFont="1" applyFill="1" applyBorder="1" applyAlignment="1">
      <alignment horizontal="center"/>
    </xf>
    <xf numFmtId="166" fontId="36" fillId="4" borderId="1" xfId="0" applyNumberFormat="1" applyFont="1" applyFill="1" applyBorder="1" applyAlignment="1">
      <alignment horizontal="center"/>
    </xf>
    <xf numFmtId="0" fontId="36" fillId="4" borderId="1" xfId="0" applyFont="1" applyFill="1" applyBorder="1"/>
    <xf numFmtId="164" fontId="40" fillId="4" borderId="1" xfId="0" applyNumberFormat="1" applyFont="1" applyFill="1" applyBorder="1" applyAlignment="1">
      <alignment horizontal="center"/>
    </xf>
    <xf numFmtId="166" fontId="41" fillId="4" borderId="1" xfId="0" applyNumberFormat="1" applyFont="1" applyFill="1" applyBorder="1" applyAlignment="1">
      <alignment horizontal="center"/>
    </xf>
    <xf numFmtId="1" fontId="41" fillId="4" borderId="7" xfId="1" applyNumberFormat="1" applyFont="1" applyFill="1" applyBorder="1" applyAlignment="1">
      <alignment horizontal="center"/>
    </xf>
    <xf numFmtId="164" fontId="40" fillId="18" borderId="1" xfId="0" applyNumberFormat="1" applyFont="1" applyFill="1" applyBorder="1"/>
    <xf numFmtId="14" fontId="37" fillId="18" borderId="1" xfId="0" applyNumberFormat="1" applyFont="1" applyFill="1" applyBorder="1"/>
    <xf numFmtId="164" fontId="40" fillId="18" borderId="1" xfId="0" applyNumberFormat="1" applyFont="1" applyFill="1" applyBorder="1" applyAlignment="1">
      <alignment horizontal="center"/>
    </xf>
    <xf numFmtId="3" fontId="36" fillId="3" borderId="1" xfId="0" applyNumberFormat="1" applyFont="1" applyFill="1" applyBorder="1"/>
    <xf numFmtId="167" fontId="37" fillId="18" borderId="1" xfId="0" applyNumberFormat="1" applyFont="1" applyFill="1" applyBorder="1" applyAlignment="1">
      <alignment horizontal="center"/>
    </xf>
    <xf numFmtId="0" fontId="36" fillId="2" borderId="9" xfId="0" applyFont="1" applyFill="1" applyBorder="1" applyAlignment="1">
      <alignment horizontal="center"/>
    </xf>
    <xf numFmtId="0" fontId="36" fillId="2" borderId="12" xfId="0" applyFont="1" applyFill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6" fillId="3" borderId="4" xfId="0" applyFont="1" applyFill="1" applyBorder="1" applyAlignment="1">
      <alignment horizontal="right" vertical="center"/>
    </xf>
    <xf numFmtId="0" fontId="36" fillId="3" borderId="1" xfId="0" applyFont="1" applyFill="1" applyBorder="1" applyAlignment="1">
      <alignment horizontal="right" vertical="center"/>
    </xf>
    <xf numFmtId="0" fontId="36" fillId="3" borderId="5" xfId="0" applyFont="1" applyFill="1" applyBorder="1" applyAlignment="1">
      <alignment horizontal="center"/>
    </xf>
    <xf numFmtId="0" fontId="36" fillId="3" borderId="3" xfId="0" applyFont="1" applyFill="1" applyBorder="1" applyAlignment="1">
      <alignment horizontal="center"/>
    </xf>
    <xf numFmtId="0" fontId="36" fillId="3" borderId="4" xfId="0" applyFont="1" applyFill="1" applyBorder="1" applyAlignment="1">
      <alignment horizontal="center"/>
    </xf>
    <xf numFmtId="166" fontId="36" fillId="3" borderId="4" xfId="0" applyNumberFormat="1" applyFont="1" applyFill="1" applyBorder="1" applyAlignment="1">
      <alignment horizontal="center" wrapText="1"/>
    </xf>
    <xf numFmtId="166" fontId="36" fillId="3" borderId="1" xfId="0" applyNumberFormat="1" applyFont="1" applyFill="1" applyBorder="1" applyAlignment="1">
      <alignment horizontal="center" wrapText="1"/>
    </xf>
    <xf numFmtId="0" fontId="36" fillId="3" borderId="8" xfId="0" applyFont="1" applyFill="1" applyBorder="1" applyAlignment="1">
      <alignment horizontal="center" vertical="center" wrapText="1"/>
    </xf>
    <xf numFmtId="0" fontId="36" fillId="3" borderId="7" xfId="0" applyFont="1" applyFill="1" applyBorder="1" applyAlignment="1">
      <alignment horizontal="center" vertical="center" wrapText="1"/>
    </xf>
    <xf numFmtId="0" fontId="41" fillId="3" borderId="0" xfId="0" applyFont="1" applyFill="1" applyAlignment="1">
      <alignment horizontal="center" wrapText="1"/>
    </xf>
    <xf numFmtId="0" fontId="36" fillId="3" borderId="4" xfId="0" applyFont="1" applyFill="1" applyBorder="1" applyAlignment="1">
      <alignment horizontal="center" wrapText="1"/>
    </xf>
    <xf numFmtId="0" fontId="36" fillId="3" borderId="2" xfId="0" applyFont="1" applyFill="1" applyBorder="1" applyAlignment="1">
      <alignment horizontal="center" vertical="center"/>
    </xf>
    <xf numFmtId="0" fontId="36" fillId="3" borderId="6" xfId="0" applyFont="1" applyFill="1" applyBorder="1" applyAlignment="1">
      <alignment horizontal="center" vertical="center"/>
    </xf>
    <xf numFmtId="0" fontId="23" fillId="12" borderId="11" xfId="1" applyFont="1" applyFill="1" applyBorder="1" applyAlignment="1">
      <alignment horizontal="center" vertical="center" wrapText="1"/>
    </xf>
    <xf numFmtId="0" fontId="23" fillId="12" borderId="9" xfId="1" applyFont="1" applyFill="1" applyBorder="1" applyAlignment="1">
      <alignment horizontal="center" vertical="center" wrapText="1"/>
    </xf>
    <xf numFmtId="0" fontId="23" fillId="12" borderId="12" xfId="1" applyFont="1" applyFill="1" applyBorder="1" applyAlignment="1">
      <alignment horizontal="center" vertical="center" wrapText="1"/>
    </xf>
    <xf numFmtId="0" fontId="24" fillId="0" borderId="34" xfId="1" applyFont="1" applyBorder="1" applyAlignment="1">
      <alignment horizontal="center" vertical="center" textRotation="90" wrapText="1"/>
    </xf>
    <xf numFmtId="0" fontId="24" fillId="0" borderId="17" xfId="1" applyFont="1" applyBorder="1" applyAlignment="1">
      <alignment horizontal="center" vertical="center" textRotation="90" wrapText="1"/>
    </xf>
    <xf numFmtId="0" fontId="24" fillId="0" borderId="18" xfId="1" applyFont="1" applyBorder="1" applyAlignment="1">
      <alignment horizontal="center" vertical="center" textRotation="90" wrapText="1"/>
    </xf>
    <xf numFmtId="0" fontId="1" fillId="0" borderId="5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21" fillId="0" borderId="16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1" fillId="0" borderId="18" xfId="1" applyFont="1" applyBorder="1" applyAlignment="1">
      <alignment horizontal="center" vertical="center"/>
    </xf>
    <xf numFmtId="0" fontId="1" fillId="0" borderId="22" xfId="1" applyBorder="1" applyAlignment="1">
      <alignment horizontal="left"/>
    </xf>
    <xf numFmtId="0" fontId="1" fillId="0" borderId="23" xfId="1" applyBorder="1" applyAlignment="1">
      <alignment horizontal="left"/>
    </xf>
    <xf numFmtId="0" fontId="12" fillId="0" borderId="15" xfId="1" applyFont="1" applyBorder="1" applyAlignment="1">
      <alignment horizontal="left"/>
    </xf>
    <xf numFmtId="0" fontId="12" fillId="0" borderId="13" xfId="1" applyFont="1" applyBorder="1" applyAlignment="1">
      <alignment horizontal="left"/>
    </xf>
    <xf numFmtId="0" fontId="12" fillId="0" borderId="24" xfId="1" applyFont="1" applyBorder="1" applyAlignment="1">
      <alignment horizontal="left"/>
    </xf>
    <xf numFmtId="0" fontId="1" fillId="0" borderId="25" xfId="1" applyBorder="1" applyAlignment="1">
      <alignment horizontal="left"/>
    </xf>
    <xf numFmtId="0" fontId="1" fillId="0" borderId="26" xfId="1" applyBorder="1" applyAlignment="1">
      <alignment horizontal="left"/>
    </xf>
    <xf numFmtId="0" fontId="12" fillId="0" borderId="6" xfId="1" applyFont="1" applyBorder="1" applyAlignment="1">
      <alignment horizontal="left"/>
    </xf>
    <xf numFmtId="0" fontId="12" fillId="0" borderId="1" xfId="1" applyFont="1" applyBorder="1" applyAlignment="1">
      <alignment horizontal="left"/>
    </xf>
    <xf numFmtId="0" fontId="12" fillId="0" borderId="7" xfId="1" applyFont="1" applyBorder="1" applyAlignment="1">
      <alignment horizontal="left"/>
    </xf>
    <xf numFmtId="0" fontId="1" fillId="0" borderId="25" xfId="1" applyFont="1" applyBorder="1" applyAlignment="1">
      <alignment horizontal="left"/>
    </xf>
    <xf numFmtId="0" fontId="1" fillId="0" borderId="26" xfId="1" applyFont="1" applyBorder="1" applyAlignment="1">
      <alignment horizontal="left"/>
    </xf>
    <xf numFmtId="49" fontId="15" fillId="0" borderId="29" xfId="1" applyNumberFormat="1" applyFont="1" applyBorder="1" applyAlignment="1">
      <alignment horizontal="center" wrapText="1"/>
    </xf>
    <xf numFmtId="0" fontId="17" fillId="0" borderId="28" xfId="1" applyFont="1" applyBorder="1" applyAlignment="1">
      <alignment wrapText="1"/>
    </xf>
    <xf numFmtId="0" fontId="1" fillId="0" borderId="31" xfId="1" applyFont="1" applyBorder="1" applyAlignment="1">
      <alignment horizontal="left"/>
    </xf>
    <xf numFmtId="0" fontId="1" fillId="0" borderId="32" xfId="1" applyFont="1" applyBorder="1" applyAlignment="1">
      <alignment horizontal="left"/>
    </xf>
    <xf numFmtId="0" fontId="22" fillId="6" borderId="11" xfId="1" applyFont="1" applyFill="1" applyBorder="1" applyAlignment="1">
      <alignment horizontal="center" vertical="center" wrapText="1"/>
    </xf>
    <xf numFmtId="0" fontId="22" fillId="6" borderId="9" xfId="1" applyFont="1" applyFill="1" applyBorder="1" applyAlignment="1">
      <alignment horizontal="center" vertical="center" wrapText="1"/>
    </xf>
    <xf numFmtId="0" fontId="22" fillId="6" borderId="12" xfId="1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10" fillId="4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44" fillId="0" borderId="0" xfId="0" applyFont="1"/>
  </cellXfs>
  <cellStyles count="6">
    <cellStyle name="Normal" xfId="0" builtinId="0"/>
    <cellStyle name="Normal 2" xfId="5"/>
    <cellStyle name="Normal 3" xfId="1"/>
    <cellStyle name="Normal 6" xfId="2"/>
    <cellStyle name="Percent" xfId="3" builtinId="5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7/Dropbox/Vjezbe%20za%20studente/Evidencije/Ma&#353;instvo/pratkicni%20Masinc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homir/Downloads/Informatika%20EVIDENCIJA%202014%20kolokviji%20&#1074;&#1077;&#1088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0"/>
    </sheetNames>
    <sheetDataSet>
      <sheetData sheetId="0">
        <row r="3">
          <cell r="C3" t="str">
            <v>8917</v>
          </cell>
          <cell r="D3" t="str">
            <v>2013/1001</v>
          </cell>
        </row>
        <row r="4">
          <cell r="C4" t="str">
            <v>8918</v>
          </cell>
          <cell r="D4" t="str">
            <v>2013/1002</v>
          </cell>
        </row>
        <row r="5">
          <cell r="C5" t="str">
            <v>8919</v>
          </cell>
          <cell r="D5" t="str">
            <v>2013/1003</v>
          </cell>
          <cell r="E5">
            <v>4</v>
          </cell>
          <cell r="F5">
            <v>4</v>
          </cell>
        </row>
        <row r="6">
          <cell r="C6" t="str">
            <v>8920</v>
          </cell>
          <cell r="D6" t="str">
            <v>2013/1004</v>
          </cell>
          <cell r="E6">
            <v>4</v>
          </cell>
          <cell r="F6">
            <v>2.5</v>
          </cell>
        </row>
        <row r="7">
          <cell r="C7" t="str">
            <v>8921</v>
          </cell>
          <cell r="D7" t="str">
            <v>2013/1005</v>
          </cell>
        </row>
        <row r="8">
          <cell r="C8" t="str">
            <v>8922</v>
          </cell>
          <cell r="D8" t="str">
            <v>2013/1006</v>
          </cell>
        </row>
        <row r="9">
          <cell r="C9" t="str">
            <v>8923</v>
          </cell>
          <cell r="D9" t="str">
            <v>2013/1007</v>
          </cell>
        </row>
        <row r="10">
          <cell r="C10" t="str">
            <v>8924</v>
          </cell>
          <cell r="D10" t="str">
            <v>2013/1008</v>
          </cell>
        </row>
        <row r="11">
          <cell r="C11" t="str">
            <v>8925</v>
          </cell>
          <cell r="D11" t="str">
            <v>2013/1009</v>
          </cell>
          <cell r="E11">
            <v>5</v>
          </cell>
          <cell r="F11">
            <v>4</v>
          </cell>
        </row>
        <row r="12">
          <cell r="C12" t="str">
            <v>8926</v>
          </cell>
          <cell r="D12" t="str">
            <v>2013/1010</v>
          </cell>
        </row>
        <row r="13">
          <cell r="C13" t="str">
            <v>8927</v>
          </cell>
          <cell r="D13" t="str">
            <v>2013/1011</v>
          </cell>
          <cell r="E13">
            <v>2.5</v>
          </cell>
        </row>
        <row r="14">
          <cell r="C14" t="str">
            <v>8929</v>
          </cell>
          <cell r="D14" t="str">
            <v>2013/1013</v>
          </cell>
        </row>
        <row r="15">
          <cell r="C15" t="str">
            <v>8930</v>
          </cell>
          <cell r="D15" t="str">
            <v>2013/1014</v>
          </cell>
          <cell r="E15">
            <v>5</v>
          </cell>
          <cell r="F15">
            <v>3</v>
          </cell>
        </row>
        <row r="16">
          <cell r="C16" t="str">
            <v>8931</v>
          </cell>
          <cell r="D16" t="str">
            <v>2013/1015</v>
          </cell>
          <cell r="E16">
            <v>4</v>
          </cell>
          <cell r="F16">
            <v>3</v>
          </cell>
        </row>
        <row r="17">
          <cell r="C17" t="str">
            <v>8932</v>
          </cell>
          <cell r="D17" t="str">
            <v>2013/1016</v>
          </cell>
        </row>
        <row r="18">
          <cell r="C18" t="str">
            <v>8933</v>
          </cell>
          <cell r="D18" t="str">
            <v>2013/1017</v>
          </cell>
          <cell r="E18">
            <v>5</v>
          </cell>
          <cell r="F18">
            <v>4</v>
          </cell>
        </row>
        <row r="19">
          <cell r="C19" t="str">
            <v>8935</v>
          </cell>
          <cell r="D19" t="str">
            <v>2013/1019</v>
          </cell>
        </row>
        <row r="20">
          <cell r="C20" t="str">
            <v>8936</v>
          </cell>
          <cell r="D20" t="str">
            <v>2013/1020</v>
          </cell>
        </row>
        <row r="21">
          <cell r="C21" t="str">
            <v>8937</v>
          </cell>
          <cell r="D21" t="str">
            <v>2013/1021</v>
          </cell>
        </row>
        <row r="22">
          <cell r="C22" t="str">
            <v>8938</v>
          </cell>
          <cell r="D22" t="str">
            <v>2013/1022</v>
          </cell>
          <cell r="E22">
            <v>4</v>
          </cell>
          <cell r="F22">
            <v>3</v>
          </cell>
        </row>
        <row r="23">
          <cell r="C23" t="str">
            <v>8939</v>
          </cell>
          <cell r="D23" t="str">
            <v>2013/1023</v>
          </cell>
          <cell r="E23">
            <v>3</v>
          </cell>
          <cell r="F23">
            <v>4</v>
          </cell>
        </row>
        <row r="24">
          <cell r="C24" t="str">
            <v>8940</v>
          </cell>
          <cell r="D24" t="str">
            <v>2013/1024</v>
          </cell>
        </row>
        <row r="25">
          <cell r="C25" t="str">
            <v>8942</v>
          </cell>
          <cell r="D25" t="str">
            <v>2013/1026</v>
          </cell>
        </row>
        <row r="26">
          <cell r="C26" t="str">
            <v>8943</v>
          </cell>
          <cell r="D26" t="str">
            <v>2013/1027</v>
          </cell>
        </row>
        <row r="27">
          <cell r="C27" t="str">
            <v>8944</v>
          </cell>
          <cell r="D27" t="str">
            <v>2013/1028</v>
          </cell>
        </row>
        <row r="28">
          <cell r="C28" t="str">
            <v>8945</v>
          </cell>
          <cell r="D28" t="str">
            <v>2013/1029</v>
          </cell>
        </row>
        <row r="29">
          <cell r="C29" t="str">
            <v>8946</v>
          </cell>
          <cell r="D29" t="str">
            <v>2013/1030</v>
          </cell>
        </row>
        <row r="30">
          <cell r="C30" t="str">
            <v>8948</v>
          </cell>
          <cell r="D30" t="str">
            <v>2013/1032</v>
          </cell>
        </row>
        <row r="31">
          <cell r="C31" t="str">
            <v>8950</v>
          </cell>
          <cell r="D31" t="str">
            <v>2013/1034</v>
          </cell>
          <cell r="E31">
            <v>4</v>
          </cell>
          <cell r="F31">
            <v>4</v>
          </cell>
        </row>
        <row r="32">
          <cell r="C32" t="str">
            <v>8951</v>
          </cell>
          <cell r="D32" t="str">
            <v>2013/1035</v>
          </cell>
        </row>
        <row r="33">
          <cell r="C33" t="str">
            <v>8952</v>
          </cell>
          <cell r="D33" t="str">
            <v>2013/1036</v>
          </cell>
        </row>
        <row r="34">
          <cell r="C34" t="str">
            <v>8954</v>
          </cell>
          <cell r="D34" t="str">
            <v>2013/1038</v>
          </cell>
          <cell r="E34">
            <v>3</v>
          </cell>
          <cell r="F34">
            <v>2.5</v>
          </cell>
        </row>
        <row r="35">
          <cell r="C35" t="str">
            <v>8955</v>
          </cell>
          <cell r="D35" t="str">
            <v>2013/1039</v>
          </cell>
        </row>
        <row r="36">
          <cell r="C36" t="str">
            <v>8956</v>
          </cell>
          <cell r="D36" t="str">
            <v>2013/1040</v>
          </cell>
          <cell r="E36">
            <v>5</v>
          </cell>
        </row>
        <row r="37">
          <cell r="C37" t="str">
            <v>8957</v>
          </cell>
          <cell r="D37" t="str">
            <v>2013/1041</v>
          </cell>
        </row>
        <row r="38">
          <cell r="C38" t="str">
            <v>8958</v>
          </cell>
          <cell r="D38" t="str">
            <v>2013/1042</v>
          </cell>
        </row>
        <row r="39">
          <cell r="C39" t="str">
            <v>8959</v>
          </cell>
          <cell r="D39" t="str">
            <v>2013/1043</v>
          </cell>
        </row>
        <row r="40">
          <cell r="C40" t="str">
            <v>8960</v>
          </cell>
          <cell r="D40" t="str">
            <v>2013/1044</v>
          </cell>
        </row>
        <row r="41">
          <cell r="C41" t="str">
            <v>8961</v>
          </cell>
          <cell r="D41" t="str">
            <v>2013/1045</v>
          </cell>
          <cell r="E41">
            <v>3</v>
          </cell>
          <cell r="F41">
            <v>3</v>
          </cell>
        </row>
        <row r="42">
          <cell r="C42" t="str">
            <v>8962</v>
          </cell>
          <cell r="D42" t="str">
            <v>2013/1046</v>
          </cell>
        </row>
        <row r="43">
          <cell r="C43" t="str">
            <v>8963</v>
          </cell>
          <cell r="D43" t="str">
            <v>2013/1047</v>
          </cell>
        </row>
        <row r="44">
          <cell r="C44" t="str">
            <v>8964</v>
          </cell>
          <cell r="D44" t="str">
            <v>2013/1048</v>
          </cell>
          <cell r="E44">
            <v>5</v>
          </cell>
          <cell r="F44">
            <v>3</v>
          </cell>
        </row>
        <row r="45">
          <cell r="C45" t="str">
            <v>8965</v>
          </cell>
          <cell r="D45" t="str">
            <v>2013/1049</v>
          </cell>
        </row>
        <row r="46">
          <cell r="C46" t="str">
            <v>8966</v>
          </cell>
          <cell r="D46" t="str">
            <v>2013/1050</v>
          </cell>
          <cell r="E46">
            <v>5</v>
          </cell>
          <cell r="F46">
            <v>3</v>
          </cell>
        </row>
        <row r="47">
          <cell r="C47" t="str">
            <v>8967</v>
          </cell>
          <cell r="D47" t="str">
            <v>2013/1051</v>
          </cell>
        </row>
        <row r="48">
          <cell r="C48" t="str">
            <v>8968</v>
          </cell>
          <cell r="D48" t="str">
            <v>2013/1052</v>
          </cell>
          <cell r="E48">
            <v>3</v>
          </cell>
          <cell r="F48">
            <v>2.5</v>
          </cell>
        </row>
        <row r="49">
          <cell r="C49" t="str">
            <v>8969</v>
          </cell>
          <cell r="D49" t="str">
            <v>2013/1053</v>
          </cell>
        </row>
        <row r="50">
          <cell r="C50" t="str">
            <v>8970</v>
          </cell>
          <cell r="D50" t="str">
            <v>2013/1054</v>
          </cell>
        </row>
        <row r="51">
          <cell r="C51" t="str">
            <v>8971</v>
          </cell>
          <cell r="D51" t="str">
            <v>2013/1055</v>
          </cell>
          <cell r="E51">
            <v>2.5</v>
          </cell>
          <cell r="F51">
            <v>2.5</v>
          </cell>
        </row>
        <row r="52">
          <cell r="C52" t="str">
            <v>8972</v>
          </cell>
          <cell r="D52" t="str">
            <v>2013/1056</v>
          </cell>
          <cell r="E52">
            <v>3</v>
          </cell>
          <cell r="F52">
            <v>3</v>
          </cell>
        </row>
        <row r="53">
          <cell r="C53" t="str">
            <v>8973</v>
          </cell>
          <cell r="D53" t="str">
            <v>2013/1057</v>
          </cell>
          <cell r="E53">
            <v>5</v>
          </cell>
          <cell r="F53">
            <v>3</v>
          </cell>
        </row>
        <row r="54">
          <cell r="C54" t="str">
            <v>8974</v>
          </cell>
          <cell r="D54" t="str">
            <v>2013/1058</v>
          </cell>
          <cell r="E54">
            <v>4.5</v>
          </cell>
          <cell r="F54">
            <v>4</v>
          </cell>
        </row>
        <row r="55">
          <cell r="C55" t="str">
            <v>8975</v>
          </cell>
          <cell r="D55" t="str">
            <v>2013/1059</v>
          </cell>
          <cell r="E55">
            <v>4</v>
          </cell>
          <cell r="F55">
            <v>3</v>
          </cell>
        </row>
        <row r="56">
          <cell r="C56" t="str">
            <v>8976</v>
          </cell>
          <cell r="D56" t="str">
            <v>2013/1060</v>
          </cell>
        </row>
        <row r="57">
          <cell r="C57" t="str">
            <v>8977</v>
          </cell>
          <cell r="D57" t="str">
            <v>2013/1061</v>
          </cell>
        </row>
        <row r="58">
          <cell r="C58" t="str">
            <v>8978</v>
          </cell>
          <cell r="D58" t="str">
            <v>2013/1062</v>
          </cell>
          <cell r="E58">
            <v>3</v>
          </cell>
          <cell r="F58">
            <v>2.5</v>
          </cell>
        </row>
        <row r="59">
          <cell r="C59" t="str">
            <v>8979</v>
          </cell>
          <cell r="D59" t="str">
            <v>2013/1063</v>
          </cell>
          <cell r="E59">
            <v>3</v>
          </cell>
          <cell r="F59">
            <v>5</v>
          </cell>
        </row>
        <row r="60">
          <cell r="C60" t="str">
            <v>8980</v>
          </cell>
          <cell r="D60" t="str">
            <v>2013/1064</v>
          </cell>
          <cell r="E60">
            <v>5</v>
          </cell>
          <cell r="F60">
            <v>3</v>
          </cell>
        </row>
        <row r="61">
          <cell r="C61" t="str">
            <v>8981</v>
          </cell>
          <cell r="D61" t="str">
            <v>2013/1065</v>
          </cell>
          <cell r="E61">
            <v>3</v>
          </cell>
        </row>
        <row r="62">
          <cell r="C62" t="str">
            <v>8982</v>
          </cell>
          <cell r="D62" t="str">
            <v>2013/1066</v>
          </cell>
          <cell r="E62">
            <v>3.5</v>
          </cell>
          <cell r="F62">
            <v>2.5</v>
          </cell>
        </row>
        <row r="63">
          <cell r="C63" t="str">
            <v>8983</v>
          </cell>
          <cell r="D63" t="str">
            <v>2013/1067</v>
          </cell>
          <cell r="E63">
            <v>3</v>
          </cell>
          <cell r="F63">
            <v>2.5</v>
          </cell>
        </row>
        <row r="64">
          <cell r="C64" t="str">
            <v>8984</v>
          </cell>
          <cell r="D64" t="str">
            <v>2013/1068</v>
          </cell>
          <cell r="E64">
            <v>3</v>
          </cell>
        </row>
        <row r="65">
          <cell r="C65" t="str">
            <v>8985</v>
          </cell>
          <cell r="D65" t="str">
            <v>2013/1069</v>
          </cell>
        </row>
        <row r="66">
          <cell r="C66" t="str">
            <v>8986</v>
          </cell>
          <cell r="D66" t="str">
            <v>2013/1070</v>
          </cell>
          <cell r="E66">
            <v>4</v>
          </cell>
          <cell r="F66">
            <v>2.5</v>
          </cell>
        </row>
        <row r="67">
          <cell r="C67" t="str">
            <v>8987</v>
          </cell>
          <cell r="D67" t="str">
            <v>2013/1071</v>
          </cell>
        </row>
        <row r="68">
          <cell r="C68" t="str">
            <v>8988</v>
          </cell>
          <cell r="D68" t="str">
            <v>2013/1072</v>
          </cell>
        </row>
        <row r="69">
          <cell r="C69" t="str">
            <v>8989</v>
          </cell>
          <cell r="D69" t="str">
            <v>2013/1073</v>
          </cell>
        </row>
        <row r="70">
          <cell r="C70" t="str">
            <v>8990</v>
          </cell>
          <cell r="D70" t="str">
            <v>2013/1074</v>
          </cell>
          <cell r="E70">
            <v>5</v>
          </cell>
          <cell r="F70">
            <v>5</v>
          </cell>
        </row>
        <row r="71">
          <cell r="C71" t="str">
            <v>8991</v>
          </cell>
          <cell r="D71" t="str">
            <v>2013/1075</v>
          </cell>
          <cell r="E71">
            <v>2.5</v>
          </cell>
          <cell r="F71">
            <v>3</v>
          </cell>
        </row>
        <row r="72">
          <cell r="C72" t="str">
            <v>8992</v>
          </cell>
          <cell r="D72" t="str">
            <v>2013/1076</v>
          </cell>
        </row>
        <row r="73">
          <cell r="C73" t="str">
            <v>8993</v>
          </cell>
          <cell r="D73" t="str">
            <v>2013/1077</v>
          </cell>
        </row>
        <row r="74">
          <cell r="C74" t="str">
            <v>8994</v>
          </cell>
          <cell r="D74" t="str">
            <v>2013/1078</v>
          </cell>
        </row>
        <row r="75">
          <cell r="C75" t="str">
            <v>8995</v>
          </cell>
          <cell r="D75" t="str">
            <v>2013/1079</v>
          </cell>
          <cell r="E75">
            <v>5</v>
          </cell>
          <cell r="F75">
            <v>5</v>
          </cell>
        </row>
        <row r="76">
          <cell r="C76" t="str">
            <v>8996</v>
          </cell>
          <cell r="D76" t="str">
            <v>2013/1080</v>
          </cell>
        </row>
        <row r="77">
          <cell r="C77" t="str">
            <v>8997</v>
          </cell>
          <cell r="D77" t="str">
            <v>2013/1081</v>
          </cell>
          <cell r="E77">
            <v>4</v>
          </cell>
          <cell r="F77">
            <v>3</v>
          </cell>
        </row>
        <row r="78">
          <cell r="C78" t="str">
            <v>8998</v>
          </cell>
          <cell r="D78" t="str">
            <v>2013/1082</v>
          </cell>
        </row>
        <row r="79">
          <cell r="C79" t="str">
            <v>8999</v>
          </cell>
          <cell r="D79" t="str">
            <v>2013/1083</v>
          </cell>
        </row>
        <row r="80">
          <cell r="C80" t="str">
            <v>9000</v>
          </cell>
          <cell r="D80" t="str">
            <v>2013/1084</v>
          </cell>
        </row>
        <row r="81">
          <cell r="C81" t="str">
            <v>9001</v>
          </cell>
          <cell r="D81" t="str">
            <v>2013/1085</v>
          </cell>
          <cell r="E81">
            <v>5</v>
          </cell>
          <cell r="F81">
            <v>5</v>
          </cell>
        </row>
        <row r="82">
          <cell r="C82" t="str">
            <v>9002</v>
          </cell>
          <cell r="D82" t="str">
            <v>2013/1086</v>
          </cell>
          <cell r="E82">
            <v>2.5</v>
          </cell>
          <cell r="F82">
            <v>5</v>
          </cell>
        </row>
        <row r="83">
          <cell r="C83" t="str">
            <v>9004</v>
          </cell>
          <cell r="D83" t="str">
            <v>2013/1088</v>
          </cell>
        </row>
        <row r="84">
          <cell r="C84" t="str">
            <v>9005</v>
          </cell>
          <cell r="D84" t="str">
            <v>2013/1089</v>
          </cell>
        </row>
        <row r="85">
          <cell r="C85" t="str">
            <v>9006</v>
          </cell>
          <cell r="D85" t="str">
            <v>2013/1090</v>
          </cell>
        </row>
        <row r="86">
          <cell r="C86" t="str">
            <v>9007</v>
          </cell>
          <cell r="D86" t="str">
            <v>2013/1091</v>
          </cell>
        </row>
        <row r="87">
          <cell r="C87" t="str">
            <v>9008</v>
          </cell>
          <cell r="D87" t="str">
            <v>2013/1092</v>
          </cell>
        </row>
        <row r="88">
          <cell r="C88" t="str">
            <v>9009</v>
          </cell>
          <cell r="D88" t="str">
            <v>2013/1093</v>
          </cell>
          <cell r="E88">
            <v>4</v>
          </cell>
        </row>
        <row r="89">
          <cell r="C89" t="str">
            <v>9011</v>
          </cell>
          <cell r="D89" t="str">
            <v>2013/1095</v>
          </cell>
          <cell r="E89">
            <v>4</v>
          </cell>
          <cell r="F89">
            <v>2</v>
          </cell>
        </row>
        <row r="90">
          <cell r="C90" t="str">
            <v>9012</v>
          </cell>
          <cell r="D90" t="str">
            <v>2013/1096</v>
          </cell>
        </row>
        <row r="91">
          <cell r="C91" t="str">
            <v>9013</v>
          </cell>
          <cell r="D91" t="str">
            <v>2013/1097</v>
          </cell>
        </row>
        <row r="92">
          <cell r="C92" t="str">
            <v>9014</v>
          </cell>
          <cell r="D92" t="str">
            <v>2013/1098</v>
          </cell>
        </row>
        <row r="93">
          <cell r="C93" t="str">
            <v>9015</v>
          </cell>
          <cell r="D93" t="str">
            <v>2013/1099</v>
          </cell>
        </row>
        <row r="94">
          <cell r="C94" t="str">
            <v>9017</v>
          </cell>
          <cell r="D94" t="str">
            <v>2013/1101</v>
          </cell>
          <cell r="E94">
            <v>5</v>
          </cell>
          <cell r="F94">
            <v>5</v>
          </cell>
        </row>
        <row r="95">
          <cell r="C95" t="str">
            <v>9018</v>
          </cell>
          <cell r="D95" t="str">
            <v>2013/1102</v>
          </cell>
        </row>
        <row r="96">
          <cell r="C96" t="str">
            <v>9019</v>
          </cell>
          <cell r="D96" t="str">
            <v>2013/1103</v>
          </cell>
        </row>
        <row r="97">
          <cell r="C97" t="str">
            <v>9021</v>
          </cell>
          <cell r="D97" t="str">
            <v>2013/1105</v>
          </cell>
          <cell r="E97">
            <v>5</v>
          </cell>
          <cell r="F97">
            <v>2.5</v>
          </cell>
        </row>
        <row r="98">
          <cell r="C98" t="str">
            <v>9023</v>
          </cell>
          <cell r="D98" t="str">
            <v>2013/1107</v>
          </cell>
        </row>
        <row r="99">
          <cell r="C99" t="str">
            <v>9137</v>
          </cell>
          <cell r="D99" t="str">
            <v>2013/1108</v>
          </cell>
        </row>
        <row r="100">
          <cell r="C100" t="str">
            <v/>
          </cell>
          <cell r="D100" t="str">
            <v>2013/1112</v>
          </cell>
        </row>
        <row r="101">
          <cell r="C101" t="str">
            <v>9030</v>
          </cell>
          <cell r="D101" t="str">
            <v>2013/1123</v>
          </cell>
        </row>
        <row r="102">
          <cell r="C102" t="str">
            <v>9033</v>
          </cell>
          <cell r="D102" t="str">
            <v>2013/1126</v>
          </cell>
        </row>
        <row r="103">
          <cell r="C103" t="str">
            <v>9038</v>
          </cell>
          <cell r="D103" t="str">
            <v>2013/1131</v>
          </cell>
        </row>
        <row r="104">
          <cell r="C104" t="str">
            <v>9042</v>
          </cell>
          <cell r="D104" t="str">
            <v>2013/1135</v>
          </cell>
        </row>
        <row r="105">
          <cell r="C105" t="str">
            <v>9047</v>
          </cell>
          <cell r="D105" t="str">
            <v>2013/1140</v>
          </cell>
        </row>
        <row r="106">
          <cell r="C106" t="str">
            <v>9052</v>
          </cell>
          <cell r="D106" t="str">
            <v>2013/1145</v>
          </cell>
        </row>
        <row r="107">
          <cell r="C107" t="str">
            <v>9053</v>
          </cell>
          <cell r="D107" t="str">
            <v>2013/1146</v>
          </cell>
          <cell r="E107">
            <v>4</v>
          </cell>
          <cell r="F107">
            <v>3</v>
          </cell>
        </row>
        <row r="108">
          <cell r="C108" t="str">
            <v>9062</v>
          </cell>
          <cell r="D108" t="str">
            <v>2013/1155</v>
          </cell>
        </row>
        <row r="109">
          <cell r="C109" t="str">
            <v>9063</v>
          </cell>
          <cell r="D109" t="str">
            <v>2013/1156</v>
          </cell>
        </row>
        <row r="110">
          <cell r="C110" t="str">
            <v>9064</v>
          </cell>
          <cell r="D110" t="str">
            <v>2013/1157</v>
          </cell>
        </row>
        <row r="111">
          <cell r="C111" t="str">
            <v>9068</v>
          </cell>
          <cell r="D111" t="str">
            <v>2013/1161</v>
          </cell>
        </row>
        <row r="112">
          <cell r="C112" t="str">
            <v>9071</v>
          </cell>
          <cell r="D112" t="str">
            <v>2013/1164</v>
          </cell>
        </row>
        <row r="113">
          <cell r="C113" t="str">
            <v>9073</v>
          </cell>
          <cell r="D113" t="str">
            <v>2013/1166</v>
          </cell>
        </row>
        <row r="114">
          <cell r="C114" t="str">
            <v>9075</v>
          </cell>
          <cell r="D114" t="str">
            <v>2013/1168</v>
          </cell>
        </row>
        <row r="115">
          <cell r="C115" t="str">
            <v>9078</v>
          </cell>
          <cell r="D115" t="str">
            <v>2013/1171</v>
          </cell>
        </row>
        <row r="116">
          <cell r="C116" t="str">
            <v>9084</v>
          </cell>
          <cell r="D116" t="str">
            <v>2013/1177</v>
          </cell>
        </row>
        <row r="117">
          <cell r="C117" t="str">
            <v>9085</v>
          </cell>
          <cell r="D117" t="str">
            <v>2013/1178</v>
          </cell>
        </row>
        <row r="118">
          <cell r="C118" t="str">
            <v>9098</v>
          </cell>
          <cell r="D118" t="str">
            <v>2013/1191</v>
          </cell>
        </row>
        <row r="119">
          <cell r="C119" t="str">
            <v>9101</v>
          </cell>
          <cell r="D119" t="str">
            <v>2013/1194</v>
          </cell>
        </row>
        <row r="120">
          <cell r="C120" t="str">
            <v>9103</v>
          </cell>
          <cell r="D120" t="str">
            <v>2013/1196</v>
          </cell>
        </row>
        <row r="121">
          <cell r="C121" t="str">
            <v>9110</v>
          </cell>
          <cell r="D121" t="str">
            <v>2013/1203</v>
          </cell>
        </row>
        <row r="122">
          <cell r="C122" t="str">
            <v>9111</v>
          </cell>
          <cell r="D122" t="str">
            <v>2013/1204</v>
          </cell>
        </row>
        <row r="123">
          <cell r="C123" t="str">
            <v>9112</v>
          </cell>
          <cell r="D123" t="str">
            <v>2013/1205</v>
          </cell>
        </row>
        <row r="124">
          <cell r="C124" t="str">
            <v>9115</v>
          </cell>
          <cell r="D124" t="str">
            <v>2013/1208</v>
          </cell>
        </row>
        <row r="125">
          <cell r="C125" t="str">
            <v>9117</v>
          </cell>
          <cell r="D125" t="str">
            <v>2013/1210</v>
          </cell>
        </row>
        <row r="126">
          <cell r="C126" t="str">
            <v>9120</v>
          </cell>
          <cell r="D126" t="str">
            <v>2013/1213</v>
          </cell>
        </row>
        <row r="127">
          <cell r="C127" t="str">
            <v>9124</v>
          </cell>
          <cell r="D127" t="str">
            <v>2013/1217</v>
          </cell>
          <cell r="E127">
            <v>3</v>
          </cell>
          <cell r="F127">
            <v>3</v>
          </cell>
        </row>
        <row r="128">
          <cell r="C128" t="str">
            <v>9125</v>
          </cell>
          <cell r="D128" t="str">
            <v>2013/1218</v>
          </cell>
        </row>
        <row r="129">
          <cell r="C129" t="str">
            <v>9132</v>
          </cell>
          <cell r="D129" t="str">
            <v>2013/1225</v>
          </cell>
        </row>
        <row r="130">
          <cell r="C130" t="str">
            <v>9133</v>
          </cell>
          <cell r="D130" t="str">
            <v>2013/1226</v>
          </cell>
        </row>
        <row r="131">
          <cell r="C131" t="str">
            <v>9134</v>
          </cell>
          <cell r="D131" t="str">
            <v>2013/1227</v>
          </cell>
        </row>
        <row r="132">
          <cell r="C132" t="str">
            <v>9136</v>
          </cell>
          <cell r="D132" t="str">
            <v>2013/1229</v>
          </cell>
        </row>
        <row r="133">
          <cell r="C133" t="str">
            <v>9142</v>
          </cell>
          <cell r="D133" t="str">
            <v>2013/1230</v>
          </cell>
        </row>
        <row r="134">
          <cell r="C134" t="str">
            <v>9139</v>
          </cell>
          <cell r="D134" t="str">
            <v>2013/1231</v>
          </cell>
          <cell r="E134">
            <v>4</v>
          </cell>
          <cell r="F134">
            <v>2.5</v>
          </cell>
        </row>
        <row r="135">
          <cell r="C135" t="str">
            <v>9143</v>
          </cell>
          <cell r="D135" t="str">
            <v>2013/1232</v>
          </cell>
        </row>
        <row r="136">
          <cell r="C136" t="str">
            <v>8928</v>
          </cell>
          <cell r="D136" t="str">
            <v>2013/1012</v>
          </cell>
        </row>
        <row r="137">
          <cell r="C137" t="str">
            <v>8934</v>
          </cell>
          <cell r="D137" t="str">
            <v>2013/1018</v>
          </cell>
          <cell r="E137">
            <v>5</v>
          </cell>
          <cell r="F137">
            <v>3</v>
          </cell>
        </row>
        <row r="138">
          <cell r="C138" t="str">
            <v>8941</v>
          </cell>
          <cell r="D138" t="str">
            <v>2013/1025</v>
          </cell>
          <cell r="E138">
            <v>3</v>
          </cell>
          <cell r="F138">
            <v>4</v>
          </cell>
        </row>
        <row r="139">
          <cell r="C139" t="str">
            <v>8947</v>
          </cell>
          <cell r="D139" t="str">
            <v>2013/1031</v>
          </cell>
          <cell r="E139">
            <v>3</v>
          </cell>
          <cell r="F139">
            <v>2.5</v>
          </cell>
        </row>
        <row r="140">
          <cell r="C140" t="str">
            <v>8949</v>
          </cell>
          <cell r="D140" t="str">
            <v>2013/1033</v>
          </cell>
          <cell r="E140">
            <v>4.5</v>
          </cell>
          <cell r="F140">
            <v>3</v>
          </cell>
        </row>
        <row r="141">
          <cell r="C141" t="str">
            <v>8953</v>
          </cell>
          <cell r="D141" t="str">
            <v>2013/1037</v>
          </cell>
        </row>
        <row r="142">
          <cell r="C142" t="str">
            <v>9003</v>
          </cell>
          <cell r="D142" t="str">
            <v>2013/1087</v>
          </cell>
        </row>
        <row r="143">
          <cell r="C143" t="str">
            <v>9010</v>
          </cell>
          <cell r="D143" t="str">
            <v>2013/1094</v>
          </cell>
        </row>
        <row r="144">
          <cell r="C144" t="str">
            <v>9016</v>
          </cell>
          <cell r="D144" t="str">
            <v>2013/1100</v>
          </cell>
          <cell r="E144">
            <v>4</v>
          </cell>
        </row>
        <row r="145">
          <cell r="C145" t="str">
            <v>9020</v>
          </cell>
          <cell r="D145" t="str">
            <v>2013/1104</v>
          </cell>
          <cell r="E145">
            <v>3</v>
          </cell>
          <cell r="F145">
            <v>3</v>
          </cell>
        </row>
        <row r="146">
          <cell r="C146" t="str">
            <v>9022</v>
          </cell>
          <cell r="D146" t="str">
            <v>2013/1106</v>
          </cell>
        </row>
        <row r="147">
          <cell r="C147" t="str">
            <v>9138</v>
          </cell>
          <cell r="D147" t="str">
            <v>2013/1109</v>
          </cell>
          <cell r="E147">
            <v>5</v>
          </cell>
          <cell r="F147">
            <v>4</v>
          </cell>
        </row>
        <row r="148">
          <cell r="C148" t="str">
            <v>xxx</v>
          </cell>
          <cell r="D148" t="str">
            <v>2013/1110</v>
          </cell>
        </row>
        <row r="149">
          <cell r="C149" t="str">
            <v>9140</v>
          </cell>
          <cell r="D149" t="str">
            <v>2013/1111</v>
          </cell>
        </row>
        <row r="150">
          <cell r="C150" t="str">
            <v>xxx</v>
          </cell>
          <cell r="D150" t="str">
            <v>2013/1113</v>
          </cell>
        </row>
        <row r="151">
          <cell r="C151" t="str">
            <v>xxx</v>
          </cell>
          <cell r="D151" t="str">
            <v>2013/1114</v>
          </cell>
        </row>
        <row r="152">
          <cell r="C152" t="str">
            <v>9144</v>
          </cell>
          <cell r="D152" t="str">
            <v>2013/1115</v>
          </cell>
        </row>
        <row r="153">
          <cell r="C153" t="str">
            <v>xxx</v>
          </cell>
          <cell r="D153" t="str">
            <v>2013/1116</v>
          </cell>
        </row>
        <row r="154">
          <cell r="C154" t="str">
            <v>9024</v>
          </cell>
          <cell r="D154" t="str">
            <v>2013/1117</v>
          </cell>
          <cell r="E154">
            <v>4.5</v>
          </cell>
          <cell r="F154">
            <v>5</v>
          </cell>
        </row>
        <row r="155">
          <cell r="C155" t="str">
            <v>9025</v>
          </cell>
          <cell r="D155" t="str">
            <v>2013/1118</v>
          </cell>
        </row>
        <row r="156">
          <cell r="C156" t="str">
            <v>9026</v>
          </cell>
          <cell r="D156" t="str">
            <v>2013/1119</v>
          </cell>
        </row>
        <row r="157">
          <cell r="C157" t="str">
            <v>9027</v>
          </cell>
          <cell r="D157" t="str">
            <v>2013/1120</v>
          </cell>
          <cell r="E157">
            <v>4.5</v>
          </cell>
          <cell r="F157">
            <v>2.5</v>
          </cell>
        </row>
        <row r="158">
          <cell r="C158" t="str">
            <v>9028</v>
          </cell>
          <cell r="D158" t="str">
            <v>2013/1121</v>
          </cell>
          <cell r="E158">
            <v>4</v>
          </cell>
          <cell r="F158">
            <v>3</v>
          </cell>
        </row>
        <row r="159">
          <cell r="C159" t="str">
            <v>9029</v>
          </cell>
          <cell r="D159" t="str">
            <v>2013/1122</v>
          </cell>
          <cell r="E159">
            <v>3</v>
          </cell>
          <cell r="F159">
            <v>3</v>
          </cell>
        </row>
        <row r="160">
          <cell r="C160" t="str">
            <v>9031</v>
          </cell>
          <cell r="D160" t="str">
            <v>2013/1124</v>
          </cell>
          <cell r="E160">
            <v>4</v>
          </cell>
          <cell r="F160">
            <v>2.5</v>
          </cell>
        </row>
        <row r="161">
          <cell r="C161" t="str">
            <v>9032</v>
          </cell>
          <cell r="D161" t="str">
            <v>2013/1125</v>
          </cell>
          <cell r="E161">
            <v>4</v>
          </cell>
          <cell r="F161">
            <v>4</v>
          </cell>
        </row>
        <row r="162">
          <cell r="C162" t="str">
            <v>9034</v>
          </cell>
          <cell r="D162" t="str">
            <v>2013/1127</v>
          </cell>
          <cell r="E162">
            <v>3</v>
          </cell>
          <cell r="F162">
            <v>5</v>
          </cell>
        </row>
        <row r="163">
          <cell r="C163" t="str">
            <v>9035</v>
          </cell>
          <cell r="D163" t="str">
            <v>2013/1128</v>
          </cell>
          <cell r="E163">
            <v>3</v>
          </cell>
        </row>
        <row r="164">
          <cell r="C164" t="str">
            <v>9036</v>
          </cell>
          <cell r="D164" t="str">
            <v>2013/1129</v>
          </cell>
        </row>
        <row r="165">
          <cell r="C165" t="str">
            <v>9037</v>
          </cell>
          <cell r="D165" t="str">
            <v>2013/1130</v>
          </cell>
          <cell r="E165">
            <v>3</v>
          </cell>
          <cell r="F165">
            <v>2</v>
          </cell>
        </row>
        <row r="166">
          <cell r="C166" t="str">
            <v>9039</v>
          </cell>
          <cell r="D166" t="str">
            <v>2013/1132</v>
          </cell>
        </row>
        <row r="167">
          <cell r="C167" t="str">
            <v>9040</v>
          </cell>
          <cell r="D167" t="str">
            <v>2013/1133</v>
          </cell>
          <cell r="E167">
            <v>2.5</v>
          </cell>
          <cell r="F167">
            <v>2.5</v>
          </cell>
        </row>
        <row r="168">
          <cell r="C168" t="str">
            <v>9041</v>
          </cell>
          <cell r="D168" t="str">
            <v>2013/1134</v>
          </cell>
        </row>
        <row r="169">
          <cell r="C169" t="str">
            <v>9043</v>
          </cell>
          <cell r="D169" t="str">
            <v>2013/1136</v>
          </cell>
        </row>
        <row r="170">
          <cell r="C170" t="str">
            <v>9044</v>
          </cell>
          <cell r="D170" t="str">
            <v>2013/1137</v>
          </cell>
        </row>
        <row r="171">
          <cell r="C171" t="str">
            <v>9045</v>
          </cell>
          <cell r="D171" t="str">
            <v>2013/1138</v>
          </cell>
          <cell r="E171">
            <v>2</v>
          </cell>
          <cell r="F171">
            <v>2.5</v>
          </cell>
        </row>
        <row r="172">
          <cell r="C172" t="str">
            <v>9046</v>
          </cell>
          <cell r="D172" t="str">
            <v>2013/1139</v>
          </cell>
          <cell r="E172">
            <v>3.5</v>
          </cell>
          <cell r="F172">
            <v>5</v>
          </cell>
        </row>
        <row r="173">
          <cell r="C173" t="str">
            <v>9048</v>
          </cell>
          <cell r="D173" t="str">
            <v>2013/1141</v>
          </cell>
        </row>
        <row r="174">
          <cell r="C174" t="str">
            <v>9049</v>
          </cell>
          <cell r="D174" t="str">
            <v>2013/1142</v>
          </cell>
          <cell r="E174">
            <v>3</v>
          </cell>
          <cell r="F174">
            <v>2.5</v>
          </cell>
        </row>
        <row r="175">
          <cell r="C175" t="str">
            <v>9050</v>
          </cell>
          <cell r="D175" t="str">
            <v>2013/1143</v>
          </cell>
          <cell r="E175">
            <v>5</v>
          </cell>
          <cell r="F175">
            <v>3.5</v>
          </cell>
        </row>
        <row r="176">
          <cell r="C176" t="str">
            <v>9051</v>
          </cell>
          <cell r="D176" t="str">
            <v>2013/1144</v>
          </cell>
        </row>
        <row r="177">
          <cell r="C177" t="str">
            <v>9054</v>
          </cell>
          <cell r="D177" t="str">
            <v>2013/1147</v>
          </cell>
        </row>
        <row r="178">
          <cell r="C178" t="str">
            <v>9055</v>
          </cell>
          <cell r="D178" t="str">
            <v>2013/1148</v>
          </cell>
          <cell r="E178">
            <v>3</v>
          </cell>
          <cell r="F178">
            <v>3</v>
          </cell>
        </row>
        <row r="179">
          <cell r="C179" t="str">
            <v>9056</v>
          </cell>
          <cell r="D179" t="str">
            <v>2013/1149</v>
          </cell>
          <cell r="E179">
            <v>3</v>
          </cell>
          <cell r="F179">
            <v>2.5</v>
          </cell>
        </row>
        <row r="180">
          <cell r="C180" t="str">
            <v>9057</v>
          </cell>
          <cell r="D180" t="str">
            <v>2013/1150</v>
          </cell>
        </row>
        <row r="181">
          <cell r="C181" t="str">
            <v>9058</v>
          </cell>
          <cell r="D181" t="str">
            <v>2013/1151</v>
          </cell>
        </row>
        <row r="182">
          <cell r="C182" t="str">
            <v>9059</v>
          </cell>
          <cell r="D182" t="str">
            <v>2013/1152</v>
          </cell>
          <cell r="E182">
            <v>4</v>
          </cell>
        </row>
        <row r="183">
          <cell r="C183" t="str">
            <v>9060</v>
          </cell>
          <cell r="D183" t="str">
            <v>2013/1153</v>
          </cell>
          <cell r="E183">
            <v>4</v>
          </cell>
          <cell r="F183">
            <v>2.5</v>
          </cell>
        </row>
        <row r="184">
          <cell r="C184" t="str">
            <v>9061</v>
          </cell>
          <cell r="D184" t="str">
            <v>2013/1154</v>
          </cell>
        </row>
        <row r="185">
          <cell r="C185" t="str">
            <v>9065</v>
          </cell>
          <cell r="D185" t="str">
            <v>2013/1158</v>
          </cell>
          <cell r="F185">
            <v>5</v>
          </cell>
        </row>
        <row r="186">
          <cell r="C186" t="str">
            <v>9066</v>
          </cell>
          <cell r="D186" t="str">
            <v>2013/1159</v>
          </cell>
        </row>
        <row r="187">
          <cell r="C187" t="str">
            <v>9067</v>
          </cell>
          <cell r="D187" t="str">
            <v>2013/1160</v>
          </cell>
          <cell r="E187">
            <v>5</v>
          </cell>
          <cell r="F187">
            <v>5</v>
          </cell>
        </row>
        <row r="188">
          <cell r="C188" t="str">
            <v>9069</v>
          </cell>
          <cell r="D188" t="str">
            <v>2013/1162</v>
          </cell>
        </row>
        <row r="189">
          <cell r="C189" t="str">
            <v>9070</v>
          </cell>
          <cell r="D189" t="str">
            <v>2013/1163</v>
          </cell>
          <cell r="E189">
            <v>4</v>
          </cell>
          <cell r="F189">
            <v>5</v>
          </cell>
        </row>
        <row r="190">
          <cell r="C190" t="str">
            <v>9072</v>
          </cell>
          <cell r="D190" t="str">
            <v>2013/1165</v>
          </cell>
        </row>
        <row r="191">
          <cell r="C191" t="str">
            <v>9074</v>
          </cell>
          <cell r="D191" t="str">
            <v>2013/1167</v>
          </cell>
          <cell r="F191">
            <v>0</v>
          </cell>
        </row>
        <row r="192">
          <cell r="C192" t="str">
            <v>9076</v>
          </cell>
          <cell r="D192" t="str">
            <v>2013/1169</v>
          </cell>
        </row>
        <row r="193">
          <cell r="C193" t="str">
            <v>9077</v>
          </cell>
          <cell r="D193" t="str">
            <v>2013/1170</v>
          </cell>
          <cell r="E193">
            <v>3</v>
          </cell>
          <cell r="F193">
            <v>3.5</v>
          </cell>
        </row>
        <row r="194">
          <cell r="C194" t="str">
            <v>9079</v>
          </cell>
          <cell r="D194" t="str">
            <v>2013/1172</v>
          </cell>
        </row>
        <row r="195">
          <cell r="C195" t="str">
            <v>9080</v>
          </cell>
          <cell r="D195" t="str">
            <v>2013/1173</v>
          </cell>
        </row>
        <row r="196">
          <cell r="C196" t="str">
            <v>9081</v>
          </cell>
          <cell r="D196" t="str">
            <v>2013/1174</v>
          </cell>
        </row>
        <row r="197">
          <cell r="C197" t="str">
            <v>9082</v>
          </cell>
          <cell r="D197" t="str">
            <v>2013/1175</v>
          </cell>
        </row>
        <row r="198">
          <cell r="C198" t="str">
            <v>9083</v>
          </cell>
          <cell r="D198" t="str">
            <v>2013/1176</v>
          </cell>
          <cell r="E198">
            <v>3</v>
          </cell>
          <cell r="F198">
            <v>2.5</v>
          </cell>
        </row>
        <row r="199">
          <cell r="C199" t="str">
            <v>9086</v>
          </cell>
          <cell r="D199" t="str">
            <v>2013/1179</v>
          </cell>
          <cell r="E199">
            <v>5</v>
          </cell>
          <cell r="F199">
            <v>4</v>
          </cell>
        </row>
        <row r="200">
          <cell r="C200" t="str">
            <v>9087</v>
          </cell>
          <cell r="D200" t="str">
            <v>2013/1180</v>
          </cell>
          <cell r="E200">
            <v>3</v>
          </cell>
          <cell r="F200">
            <v>2.5</v>
          </cell>
        </row>
        <row r="201">
          <cell r="C201" t="str">
            <v>9088</v>
          </cell>
          <cell r="D201" t="str">
            <v>2013/1181</v>
          </cell>
        </row>
        <row r="202">
          <cell r="C202" t="str">
            <v>9089</v>
          </cell>
          <cell r="D202" t="str">
            <v>2013/1182</v>
          </cell>
          <cell r="E202">
            <v>4</v>
          </cell>
        </row>
        <row r="203">
          <cell r="C203" t="str">
            <v>9090</v>
          </cell>
          <cell r="D203" t="str">
            <v>2013/1183</v>
          </cell>
          <cell r="E203">
            <v>5</v>
          </cell>
        </row>
        <row r="204">
          <cell r="C204" t="str">
            <v>9091</v>
          </cell>
          <cell r="D204" t="str">
            <v>2013/1184</v>
          </cell>
          <cell r="E204">
            <v>2.5</v>
          </cell>
        </row>
        <row r="205">
          <cell r="C205" t="str">
            <v>9092</v>
          </cell>
          <cell r="D205" t="str">
            <v>2013/1185</v>
          </cell>
          <cell r="E205">
            <v>4</v>
          </cell>
          <cell r="F205">
            <v>3</v>
          </cell>
        </row>
        <row r="206">
          <cell r="C206" t="str">
            <v>9093</v>
          </cell>
          <cell r="D206" t="str">
            <v>2013/1186</v>
          </cell>
          <cell r="E206">
            <v>4</v>
          </cell>
          <cell r="F206">
            <v>3</v>
          </cell>
        </row>
        <row r="207">
          <cell r="C207" t="str">
            <v>9094</v>
          </cell>
          <cell r="D207" t="str">
            <v>2013/1187</v>
          </cell>
        </row>
        <row r="208">
          <cell r="C208" t="str">
            <v>9095</v>
          </cell>
          <cell r="D208" t="str">
            <v>2013/1188</v>
          </cell>
        </row>
        <row r="209">
          <cell r="C209" t="str">
            <v>9096</v>
          </cell>
          <cell r="D209" t="str">
            <v>2013/1189</v>
          </cell>
          <cell r="E209">
            <v>3</v>
          </cell>
          <cell r="F209">
            <v>2.5</v>
          </cell>
        </row>
        <row r="210">
          <cell r="C210" t="str">
            <v>9097</v>
          </cell>
          <cell r="D210" t="str">
            <v>2013/1190</v>
          </cell>
        </row>
        <row r="211">
          <cell r="C211" t="str">
            <v>9099</v>
          </cell>
          <cell r="D211" t="str">
            <v>2013/1192</v>
          </cell>
        </row>
        <row r="212">
          <cell r="C212" t="str">
            <v>9100</v>
          </cell>
          <cell r="D212" t="str">
            <v>2013/1193</v>
          </cell>
          <cell r="E212">
            <v>3</v>
          </cell>
          <cell r="F212">
            <v>2.5</v>
          </cell>
        </row>
        <row r="213">
          <cell r="C213" t="str">
            <v>9102</v>
          </cell>
          <cell r="D213" t="str">
            <v>2013/1195</v>
          </cell>
          <cell r="E213">
            <v>5</v>
          </cell>
          <cell r="F213">
            <v>2.5</v>
          </cell>
        </row>
        <row r="214">
          <cell r="C214" t="str">
            <v>9104</v>
          </cell>
          <cell r="D214" t="str">
            <v>2013/1197</v>
          </cell>
          <cell r="E214">
            <v>5</v>
          </cell>
          <cell r="F214">
            <v>2</v>
          </cell>
        </row>
        <row r="215">
          <cell r="C215" t="str">
            <v>9105</v>
          </cell>
          <cell r="D215" t="str">
            <v>2013/1198</v>
          </cell>
          <cell r="E215">
            <v>2.5</v>
          </cell>
          <cell r="F215">
            <v>2.5</v>
          </cell>
        </row>
        <row r="216">
          <cell r="C216" t="str">
            <v>9106</v>
          </cell>
          <cell r="D216" t="str">
            <v>2013/1199</v>
          </cell>
        </row>
        <row r="217">
          <cell r="C217" t="str">
            <v>9107</v>
          </cell>
          <cell r="D217" t="str">
            <v>2013/1200</v>
          </cell>
          <cell r="E217">
            <v>4.5</v>
          </cell>
          <cell r="F217">
            <v>2.5</v>
          </cell>
        </row>
        <row r="218">
          <cell r="C218" t="str">
            <v>9108</v>
          </cell>
          <cell r="D218" t="str">
            <v>2013/1201</v>
          </cell>
          <cell r="E218">
            <v>3</v>
          </cell>
          <cell r="F218">
            <v>2.5</v>
          </cell>
        </row>
        <row r="219">
          <cell r="C219" t="str">
            <v>9109</v>
          </cell>
          <cell r="D219" t="str">
            <v>2013/1202</v>
          </cell>
        </row>
        <row r="220">
          <cell r="C220" t="str">
            <v>9113</v>
          </cell>
          <cell r="D220" t="str">
            <v>2013/1206</v>
          </cell>
          <cell r="E220">
            <v>5</v>
          </cell>
          <cell r="F220">
            <v>3</v>
          </cell>
        </row>
        <row r="221">
          <cell r="C221" t="str">
            <v>9114</v>
          </cell>
          <cell r="D221" t="str">
            <v>2013/1207</v>
          </cell>
          <cell r="E221">
            <v>4.5</v>
          </cell>
          <cell r="F221">
            <v>3</v>
          </cell>
        </row>
        <row r="222">
          <cell r="C222" t="str">
            <v>9116</v>
          </cell>
          <cell r="D222" t="str">
            <v>2013/1209</v>
          </cell>
        </row>
        <row r="223">
          <cell r="C223" t="str">
            <v>9118</v>
          </cell>
          <cell r="D223" t="str">
            <v>2013/1211</v>
          </cell>
        </row>
        <row r="224">
          <cell r="C224" t="str">
            <v>9119</v>
          </cell>
          <cell r="D224" t="str">
            <v>2013/1212</v>
          </cell>
          <cell r="E224">
            <v>5</v>
          </cell>
          <cell r="F224">
            <v>3</v>
          </cell>
        </row>
        <row r="225">
          <cell r="C225" t="str">
            <v>9121</v>
          </cell>
          <cell r="D225" t="str">
            <v>2013/1214</v>
          </cell>
        </row>
        <row r="226">
          <cell r="C226" t="str">
            <v>9122</v>
          </cell>
          <cell r="D226" t="str">
            <v>2013/1215</v>
          </cell>
          <cell r="E226">
            <v>5</v>
          </cell>
          <cell r="F226">
            <v>2.5</v>
          </cell>
        </row>
        <row r="227">
          <cell r="C227" t="str">
            <v>9123</v>
          </cell>
          <cell r="D227" t="str">
            <v>2013/1216</v>
          </cell>
        </row>
        <row r="228">
          <cell r="C228" t="str">
            <v>9126</v>
          </cell>
          <cell r="D228" t="str">
            <v>2013/1219</v>
          </cell>
          <cell r="E228">
            <v>5</v>
          </cell>
          <cell r="F228">
            <v>4</v>
          </cell>
        </row>
        <row r="229">
          <cell r="C229" t="str">
            <v>9127</v>
          </cell>
          <cell r="D229" t="str">
            <v>2013/1220</v>
          </cell>
        </row>
        <row r="230">
          <cell r="C230" t="str">
            <v>9128</v>
          </cell>
          <cell r="D230" t="str">
            <v>2013/1221</v>
          </cell>
        </row>
        <row r="231">
          <cell r="C231" t="str">
            <v>9129</v>
          </cell>
          <cell r="D231" t="str">
            <v>2013/1222</v>
          </cell>
        </row>
        <row r="232">
          <cell r="C232" t="str">
            <v>9130</v>
          </cell>
          <cell r="D232" t="str">
            <v>2013/1223</v>
          </cell>
          <cell r="E232">
            <v>0</v>
          </cell>
        </row>
        <row r="233">
          <cell r="C233" t="str">
            <v>9131</v>
          </cell>
          <cell r="D233" t="str">
            <v>2013/1224</v>
          </cell>
          <cell r="E233">
            <v>3</v>
          </cell>
          <cell r="F233">
            <v>3</v>
          </cell>
        </row>
        <row r="234">
          <cell r="C234" t="str">
            <v>9135</v>
          </cell>
          <cell r="D234" t="str">
            <v>2013/1228</v>
          </cell>
        </row>
        <row r="235">
          <cell r="C235" t="str">
            <v>9145</v>
          </cell>
          <cell r="D235" t="str">
            <v>2013/1233</v>
          </cell>
          <cell r="E235">
            <v>5</v>
          </cell>
        </row>
        <row r="236">
          <cell r="C236" t="str">
            <v>9147</v>
          </cell>
          <cell r="D236" t="str">
            <v>2013/1234</v>
          </cell>
          <cell r="E236">
            <v>5</v>
          </cell>
        </row>
        <row r="237">
          <cell r="C237" t="str">
            <v>9148</v>
          </cell>
          <cell r="D237" t="str">
            <v>2013/1235</v>
          </cell>
        </row>
        <row r="238">
          <cell r="C238">
            <v>8895</v>
          </cell>
          <cell r="E238">
            <v>3.5</v>
          </cell>
        </row>
        <row r="239">
          <cell r="C239">
            <v>8677</v>
          </cell>
          <cell r="E239">
            <v>3</v>
          </cell>
          <cell r="F239">
            <v>2.5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aci o prisustvu"/>
      <sheetName val="10.04.214 (3)"/>
      <sheetName val="Podaci o prisustvu za anketu"/>
      <sheetName val="Prisustvo za anketu"/>
    </sheetNames>
    <sheetDataSet>
      <sheetData sheetId="0"/>
      <sheetData sheetId="1"/>
      <sheetData sheetId="2"/>
      <sheetData sheetId="3">
        <row r="9">
          <cell r="A9" t="str">
            <v>9150</v>
          </cell>
          <cell r="B9" t="str">
            <v>Милић</v>
          </cell>
          <cell r="C9" t="str">
            <v>Данијела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</row>
        <row r="10">
          <cell r="A10" t="str">
            <v>9151</v>
          </cell>
          <cell r="B10" t="str">
            <v>Павловић</v>
          </cell>
          <cell r="C10" t="str">
            <v>Татјана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+</v>
          </cell>
          <cell r="J10" t="str">
            <v>+</v>
          </cell>
          <cell r="K10">
            <v>0</v>
          </cell>
          <cell r="L10" t="str">
            <v>+</v>
          </cell>
          <cell r="M10" t="str">
            <v>+</v>
          </cell>
          <cell r="N10" t="str">
            <v>+</v>
          </cell>
          <cell r="O10" t="str">
            <v>+</v>
          </cell>
          <cell r="P10" t="str">
            <v>+</v>
          </cell>
          <cell r="Q10">
            <v>7</v>
          </cell>
          <cell r="R10">
            <v>0.58333333333333337</v>
          </cell>
          <cell r="S10" t="str">
            <v>+</v>
          </cell>
          <cell r="T10" t="str">
            <v>+</v>
          </cell>
          <cell r="U10" t="str">
            <v>+</v>
          </cell>
          <cell r="V10" t="str">
            <v>+</v>
          </cell>
          <cell r="W10">
            <v>0</v>
          </cell>
          <cell r="X10" t="str">
            <v>+</v>
          </cell>
          <cell r="Y10" t="str">
            <v>+</v>
          </cell>
          <cell r="Z10">
            <v>0</v>
          </cell>
          <cell r="AA10" t="str">
            <v>+</v>
          </cell>
          <cell r="AB10">
            <v>0</v>
          </cell>
          <cell r="AC10">
            <v>0</v>
          </cell>
          <cell r="AD10">
            <v>0</v>
          </cell>
          <cell r="AE10">
            <v>7</v>
          </cell>
          <cell r="AF10">
            <v>0.63636363636363635</v>
          </cell>
          <cell r="AG10">
            <v>1.2196969696969697</v>
          </cell>
          <cell r="AH10">
            <v>1</v>
          </cell>
          <cell r="AI10">
            <v>1</v>
          </cell>
        </row>
        <row r="11">
          <cell r="A11" t="str">
            <v>9152</v>
          </cell>
          <cell r="B11" t="str">
            <v>Шушак</v>
          </cell>
          <cell r="C11" t="str">
            <v>Родољуб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+</v>
          </cell>
          <cell r="J11">
            <v>0</v>
          </cell>
          <cell r="K11">
            <v>0</v>
          </cell>
          <cell r="L11" t="str">
            <v>+</v>
          </cell>
          <cell r="M11">
            <v>0</v>
          </cell>
          <cell r="N11">
            <v>0</v>
          </cell>
          <cell r="O11">
            <v>0</v>
          </cell>
          <cell r="P11" t="str">
            <v>+</v>
          </cell>
          <cell r="Q11">
            <v>3</v>
          </cell>
          <cell r="R11">
            <v>0.25</v>
          </cell>
          <cell r="S11">
            <v>0</v>
          </cell>
          <cell r="T11" t="str">
            <v>+</v>
          </cell>
          <cell r="U11" t="str">
            <v>+</v>
          </cell>
          <cell r="V11" t="str">
            <v>+</v>
          </cell>
          <cell r="W11">
            <v>0</v>
          </cell>
          <cell r="X11" t="str">
            <v>+</v>
          </cell>
          <cell r="Y11" t="str">
            <v>+</v>
          </cell>
          <cell r="Z11">
            <v>0</v>
          </cell>
          <cell r="AA11" t="str">
            <v>+</v>
          </cell>
          <cell r="AB11">
            <v>0</v>
          </cell>
          <cell r="AC11">
            <v>0</v>
          </cell>
          <cell r="AD11">
            <v>0</v>
          </cell>
          <cell r="AE11">
            <v>6</v>
          </cell>
          <cell r="AF11">
            <v>0.54545454545454541</v>
          </cell>
          <cell r="AG11">
            <v>0.79545454545454541</v>
          </cell>
          <cell r="AH11">
            <v>0.79545454545454541</v>
          </cell>
          <cell r="AI11">
            <v>0.79545454545454541</v>
          </cell>
        </row>
        <row r="12">
          <cell r="A12" t="str">
            <v>9153</v>
          </cell>
          <cell r="B12" t="str">
            <v>Алексић</v>
          </cell>
          <cell r="C12" t="str">
            <v>Јовица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+</v>
          </cell>
          <cell r="J12">
            <v>0</v>
          </cell>
          <cell r="K12">
            <v>0</v>
          </cell>
          <cell r="L12" t="str">
            <v>+</v>
          </cell>
          <cell r="M12">
            <v>0</v>
          </cell>
          <cell r="N12">
            <v>0</v>
          </cell>
          <cell r="O12" t="str">
            <v>+</v>
          </cell>
          <cell r="P12" t="str">
            <v>+</v>
          </cell>
          <cell r="Q12">
            <v>4</v>
          </cell>
          <cell r="R12">
            <v>0.33333333333333331</v>
          </cell>
          <cell r="S12" t="str">
            <v>+</v>
          </cell>
          <cell r="T12" t="str">
            <v>+</v>
          </cell>
          <cell r="U12" t="str">
            <v>+</v>
          </cell>
          <cell r="V12" t="str">
            <v>+</v>
          </cell>
          <cell r="W12">
            <v>0</v>
          </cell>
          <cell r="X12" t="str">
            <v>+</v>
          </cell>
          <cell r="Y12" t="str">
            <v>+</v>
          </cell>
          <cell r="Z12">
            <v>0</v>
          </cell>
          <cell r="AA12" t="str">
            <v>+</v>
          </cell>
          <cell r="AB12">
            <v>0</v>
          </cell>
          <cell r="AC12">
            <v>0</v>
          </cell>
          <cell r="AD12">
            <v>0</v>
          </cell>
          <cell r="AE12">
            <v>7</v>
          </cell>
          <cell r="AF12">
            <v>0.63636363636363635</v>
          </cell>
          <cell r="AG12">
            <v>0.96969696969696972</v>
          </cell>
          <cell r="AH12">
            <v>0.96969696969696972</v>
          </cell>
          <cell r="AI12">
            <v>0.96969696969696972</v>
          </cell>
        </row>
        <row r="13">
          <cell r="A13" t="str">
            <v>9154</v>
          </cell>
          <cell r="B13" t="str">
            <v>Маринковић</v>
          </cell>
          <cell r="C13" t="str">
            <v>Јулија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>+</v>
          </cell>
          <cell r="U13" t="str">
            <v>+</v>
          </cell>
          <cell r="V13" t="str">
            <v>+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3</v>
          </cell>
          <cell r="AF13">
            <v>0.27272727272727271</v>
          </cell>
          <cell r="AG13">
            <v>0.27272727272727271</v>
          </cell>
          <cell r="AH13">
            <v>0.27272727272727271</v>
          </cell>
          <cell r="AI13">
            <v>0.27272727272727271</v>
          </cell>
        </row>
        <row r="14">
          <cell r="A14" t="str">
            <v>9155</v>
          </cell>
          <cell r="B14" t="str">
            <v>Ждрња</v>
          </cell>
          <cell r="C14" t="str">
            <v>Јован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</row>
        <row r="15">
          <cell r="A15" t="str">
            <v>9156</v>
          </cell>
          <cell r="B15" t="str">
            <v>Цвијић</v>
          </cell>
          <cell r="C15" t="str">
            <v>Мићо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 t="str">
            <v>+</v>
          </cell>
          <cell r="M15">
            <v>0</v>
          </cell>
          <cell r="N15" t="str">
            <v>+</v>
          </cell>
          <cell r="O15" t="str">
            <v>+</v>
          </cell>
          <cell r="P15" t="str">
            <v>+</v>
          </cell>
          <cell r="Q15">
            <v>4</v>
          </cell>
          <cell r="R15">
            <v>0.33333333333333331</v>
          </cell>
          <cell r="S15" t="str">
            <v>+</v>
          </cell>
          <cell r="T15" t="str">
            <v>+</v>
          </cell>
          <cell r="U15" t="str">
            <v>+</v>
          </cell>
          <cell r="V15" t="str">
            <v>+</v>
          </cell>
          <cell r="W15">
            <v>0</v>
          </cell>
          <cell r="X15" t="str">
            <v>+</v>
          </cell>
          <cell r="Y15" t="str">
            <v>+</v>
          </cell>
          <cell r="Z15">
            <v>0</v>
          </cell>
          <cell r="AA15" t="str">
            <v>+</v>
          </cell>
          <cell r="AB15" t="str">
            <v>+</v>
          </cell>
          <cell r="AC15">
            <v>0</v>
          </cell>
          <cell r="AD15">
            <v>0</v>
          </cell>
          <cell r="AE15">
            <v>8</v>
          </cell>
          <cell r="AF15">
            <v>0.72727272727272729</v>
          </cell>
          <cell r="AG15">
            <v>1.0606060606060606</v>
          </cell>
          <cell r="AH15">
            <v>1</v>
          </cell>
          <cell r="AI15">
            <v>1</v>
          </cell>
        </row>
        <row r="16">
          <cell r="A16" t="str">
            <v>9157</v>
          </cell>
          <cell r="B16" t="str">
            <v>Ђерић</v>
          </cell>
          <cell r="C16" t="str">
            <v>Младен</v>
          </cell>
          <cell r="D16">
            <v>0</v>
          </cell>
          <cell r="E16">
            <v>0</v>
          </cell>
          <cell r="F16">
            <v>0</v>
          </cell>
          <cell r="G16" t="str">
            <v>+</v>
          </cell>
          <cell r="H16" t="str">
            <v>+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 t="str">
            <v>+</v>
          </cell>
          <cell r="O16">
            <v>0</v>
          </cell>
          <cell r="P16">
            <v>0</v>
          </cell>
          <cell r="Q16">
            <v>3</v>
          </cell>
          <cell r="R16">
            <v>0.25</v>
          </cell>
          <cell r="S16">
            <v>0</v>
          </cell>
          <cell r="T16" t="str">
            <v>+</v>
          </cell>
          <cell r="U16" t="str">
            <v>+</v>
          </cell>
          <cell r="V16" t="str">
            <v>+</v>
          </cell>
          <cell r="W16">
            <v>0</v>
          </cell>
          <cell r="X16">
            <v>0</v>
          </cell>
          <cell r="Y16">
            <v>0</v>
          </cell>
          <cell r="Z16" t="str">
            <v>+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4</v>
          </cell>
          <cell r="AF16">
            <v>0.36363636363636365</v>
          </cell>
          <cell r="AG16">
            <v>0.61363636363636365</v>
          </cell>
          <cell r="AH16">
            <v>0.61363636363636365</v>
          </cell>
          <cell r="AI16">
            <v>0.61363636363636365</v>
          </cell>
        </row>
        <row r="17">
          <cell r="A17" t="str">
            <v>9158</v>
          </cell>
          <cell r="B17" t="str">
            <v>Игњић</v>
          </cell>
          <cell r="C17" t="str">
            <v>Мирка</v>
          </cell>
          <cell r="D17">
            <v>0</v>
          </cell>
          <cell r="E17" t="str">
            <v>+</v>
          </cell>
          <cell r="F17">
            <v>0</v>
          </cell>
          <cell r="G17">
            <v>0</v>
          </cell>
          <cell r="H17">
            <v>0</v>
          </cell>
          <cell r="I17" t="str">
            <v>+</v>
          </cell>
          <cell r="J17" t="str">
            <v>+</v>
          </cell>
          <cell r="K17">
            <v>0</v>
          </cell>
          <cell r="L17" t="str">
            <v>+</v>
          </cell>
          <cell r="M17">
            <v>0</v>
          </cell>
          <cell r="N17" t="str">
            <v>+</v>
          </cell>
          <cell r="O17" t="str">
            <v>+</v>
          </cell>
          <cell r="P17">
            <v>0</v>
          </cell>
          <cell r="Q17">
            <v>6</v>
          </cell>
          <cell r="R17">
            <v>0.5</v>
          </cell>
          <cell r="S17">
            <v>0</v>
          </cell>
          <cell r="T17">
            <v>0</v>
          </cell>
          <cell r="U17" t="str">
            <v>+</v>
          </cell>
          <cell r="V17" t="str">
            <v>+</v>
          </cell>
          <cell r="W17">
            <v>0</v>
          </cell>
          <cell r="X17" t="str">
            <v>+</v>
          </cell>
          <cell r="Y17" t="str">
            <v>+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4</v>
          </cell>
          <cell r="AF17">
            <v>0.36363636363636365</v>
          </cell>
          <cell r="AG17">
            <v>0.86363636363636365</v>
          </cell>
          <cell r="AH17">
            <v>0.86363636363636365</v>
          </cell>
          <cell r="AI17">
            <v>0.86363636363636365</v>
          </cell>
        </row>
        <row r="18">
          <cell r="A18" t="str">
            <v>9159</v>
          </cell>
          <cell r="B18" t="str">
            <v>Савић</v>
          </cell>
          <cell r="C18" t="str">
            <v>Милош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+</v>
          </cell>
          <cell r="M18">
            <v>0</v>
          </cell>
          <cell r="N18" t="str">
            <v>+</v>
          </cell>
          <cell r="O18" t="str">
            <v>+</v>
          </cell>
          <cell r="P18" t="str">
            <v>+</v>
          </cell>
          <cell r="Q18">
            <v>4</v>
          </cell>
          <cell r="R18">
            <v>0.33333333333333331</v>
          </cell>
          <cell r="S18" t="str">
            <v>+</v>
          </cell>
          <cell r="T18" t="str">
            <v>+</v>
          </cell>
          <cell r="U18" t="str">
            <v>+</v>
          </cell>
          <cell r="V18" t="str">
            <v>+</v>
          </cell>
          <cell r="W18" t="str">
            <v>+</v>
          </cell>
          <cell r="X18" t="str">
            <v>+</v>
          </cell>
          <cell r="Y18" t="str">
            <v>+</v>
          </cell>
          <cell r="Z18">
            <v>0</v>
          </cell>
          <cell r="AA18" t="str">
            <v>+</v>
          </cell>
          <cell r="AB18">
            <v>0</v>
          </cell>
          <cell r="AC18">
            <v>0</v>
          </cell>
          <cell r="AD18">
            <v>0</v>
          </cell>
          <cell r="AE18">
            <v>8</v>
          </cell>
          <cell r="AF18">
            <v>0.72727272727272729</v>
          </cell>
          <cell r="AG18">
            <v>1.0606060606060606</v>
          </cell>
          <cell r="AH18">
            <v>1</v>
          </cell>
          <cell r="AI18">
            <v>1</v>
          </cell>
        </row>
        <row r="19">
          <cell r="A19" t="str">
            <v>9160</v>
          </cell>
          <cell r="B19" t="str">
            <v>Радуловић</v>
          </cell>
          <cell r="C19" t="str">
            <v>Никола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 t="str">
            <v>+</v>
          </cell>
          <cell r="J19" t="str">
            <v>+</v>
          </cell>
          <cell r="K19">
            <v>0</v>
          </cell>
          <cell r="L19" t="str">
            <v>+</v>
          </cell>
          <cell r="M19" t="str">
            <v>+</v>
          </cell>
          <cell r="N19">
            <v>0</v>
          </cell>
          <cell r="O19" t="str">
            <v>+</v>
          </cell>
          <cell r="P19" t="str">
            <v>+</v>
          </cell>
          <cell r="Q19">
            <v>6</v>
          </cell>
          <cell r="R19">
            <v>0.5</v>
          </cell>
          <cell r="S19" t="str">
            <v>+</v>
          </cell>
          <cell r="T19" t="str">
            <v>+</v>
          </cell>
          <cell r="U19" t="str">
            <v>+</v>
          </cell>
          <cell r="V19" t="str">
            <v>+</v>
          </cell>
          <cell r="W19">
            <v>0</v>
          </cell>
          <cell r="X19" t="str">
            <v>+</v>
          </cell>
          <cell r="Y19">
            <v>0</v>
          </cell>
          <cell r="Z19">
            <v>0</v>
          </cell>
          <cell r="AA19" t="str">
            <v>+</v>
          </cell>
          <cell r="AB19">
            <v>0</v>
          </cell>
          <cell r="AC19">
            <v>0</v>
          </cell>
          <cell r="AD19">
            <v>0</v>
          </cell>
          <cell r="AE19">
            <v>6</v>
          </cell>
          <cell r="AF19">
            <v>0.54545454545454541</v>
          </cell>
          <cell r="AG19">
            <v>1.0454545454545454</v>
          </cell>
          <cell r="AH19">
            <v>1</v>
          </cell>
          <cell r="AI19">
            <v>1</v>
          </cell>
        </row>
        <row r="20">
          <cell r="A20" t="str">
            <v>9161</v>
          </cell>
          <cell r="B20" t="str">
            <v>Кежић</v>
          </cell>
          <cell r="C20" t="str">
            <v>Дарко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 t="str">
            <v>+</v>
          </cell>
          <cell r="O20">
            <v>0</v>
          </cell>
          <cell r="P20" t="str">
            <v>+</v>
          </cell>
          <cell r="Q20">
            <v>2</v>
          </cell>
          <cell r="R20">
            <v>0.16666666666666666</v>
          </cell>
          <cell r="S20">
            <v>0</v>
          </cell>
          <cell r="T20" t="str">
            <v>+</v>
          </cell>
          <cell r="U20" t="str">
            <v>+</v>
          </cell>
          <cell r="V20" t="str">
            <v>+</v>
          </cell>
          <cell r="W20">
            <v>0</v>
          </cell>
          <cell r="X20" t="str">
            <v>+</v>
          </cell>
          <cell r="Y20" t="str">
            <v>+</v>
          </cell>
          <cell r="Z20" t="str">
            <v>+</v>
          </cell>
          <cell r="AA20" t="str">
            <v>+</v>
          </cell>
          <cell r="AB20" t="str">
            <v>+</v>
          </cell>
          <cell r="AC20" t="str">
            <v>+</v>
          </cell>
          <cell r="AD20">
            <v>0</v>
          </cell>
          <cell r="AE20">
            <v>9</v>
          </cell>
          <cell r="AF20">
            <v>0.81818181818181823</v>
          </cell>
          <cell r="AG20">
            <v>0.98484848484848486</v>
          </cell>
          <cell r="AH20">
            <v>0.98484848484848486</v>
          </cell>
          <cell r="AI20">
            <v>0.98484848484848486</v>
          </cell>
        </row>
        <row r="21">
          <cell r="A21" t="str">
            <v>9162</v>
          </cell>
          <cell r="B21" t="str">
            <v>Бабић</v>
          </cell>
          <cell r="C21" t="str">
            <v>Мирко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 t="str">
            <v>+</v>
          </cell>
          <cell r="J21" t="str">
            <v>+</v>
          </cell>
          <cell r="K21">
            <v>0</v>
          </cell>
          <cell r="L21" t="str">
            <v>+</v>
          </cell>
          <cell r="M21">
            <v>0</v>
          </cell>
          <cell r="N21">
            <v>0</v>
          </cell>
          <cell r="O21">
            <v>0</v>
          </cell>
          <cell r="P21" t="str">
            <v>+</v>
          </cell>
          <cell r="Q21">
            <v>4</v>
          </cell>
          <cell r="R21">
            <v>0.33333333333333331</v>
          </cell>
          <cell r="S21">
            <v>0</v>
          </cell>
          <cell r="T21" t="str">
            <v>+</v>
          </cell>
          <cell r="U21" t="str">
            <v>+</v>
          </cell>
          <cell r="V21" t="str">
            <v>+</v>
          </cell>
          <cell r="W21">
            <v>0</v>
          </cell>
          <cell r="X21" t="str">
            <v>+</v>
          </cell>
          <cell r="Y21" t="str">
            <v>+</v>
          </cell>
          <cell r="Z21">
            <v>0</v>
          </cell>
          <cell r="AA21" t="str">
            <v>+</v>
          </cell>
          <cell r="AB21">
            <v>0</v>
          </cell>
          <cell r="AC21">
            <v>0</v>
          </cell>
          <cell r="AD21">
            <v>0</v>
          </cell>
          <cell r="AE21">
            <v>6</v>
          </cell>
          <cell r="AF21">
            <v>0.54545454545454541</v>
          </cell>
          <cell r="AG21">
            <v>0.87878787878787867</v>
          </cell>
          <cell r="AH21">
            <v>0.87878787878787867</v>
          </cell>
          <cell r="AI21">
            <v>0.87878787878787867</v>
          </cell>
        </row>
        <row r="22">
          <cell r="A22" t="str">
            <v>9163</v>
          </cell>
          <cell r="B22" t="str">
            <v>Усорац</v>
          </cell>
          <cell r="C22" t="str">
            <v>Јована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>+</v>
          </cell>
          <cell r="U22" t="str">
            <v>+</v>
          </cell>
          <cell r="V22" t="str">
            <v>+</v>
          </cell>
          <cell r="W22">
            <v>0</v>
          </cell>
          <cell r="X22" t="str">
            <v>+</v>
          </cell>
          <cell r="Y22" t="str">
            <v>+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5</v>
          </cell>
          <cell r="AF22">
            <v>0.45454545454545453</v>
          </cell>
          <cell r="AG22">
            <v>0.45454545454545453</v>
          </cell>
          <cell r="AH22">
            <v>0.45454545454545453</v>
          </cell>
          <cell r="AI22">
            <v>0.45454545454545453</v>
          </cell>
        </row>
        <row r="23">
          <cell r="A23" t="str">
            <v>9164</v>
          </cell>
          <cell r="B23" t="str">
            <v>Ћућић</v>
          </cell>
          <cell r="C23" t="str">
            <v>Милица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 t="str">
            <v>+</v>
          </cell>
          <cell r="J23" t="str">
            <v>+</v>
          </cell>
          <cell r="K23">
            <v>0</v>
          </cell>
          <cell r="L23" t="str">
            <v>+</v>
          </cell>
          <cell r="M23" t="str">
            <v>+</v>
          </cell>
          <cell r="N23" t="str">
            <v>+</v>
          </cell>
          <cell r="O23" t="str">
            <v>+</v>
          </cell>
          <cell r="P23" t="str">
            <v>+</v>
          </cell>
          <cell r="Q23">
            <v>7</v>
          </cell>
          <cell r="R23">
            <v>0.58333333333333337</v>
          </cell>
          <cell r="S23">
            <v>0</v>
          </cell>
          <cell r="T23" t="str">
            <v>+</v>
          </cell>
          <cell r="U23" t="str">
            <v>+</v>
          </cell>
          <cell r="V23" t="str">
            <v>+</v>
          </cell>
          <cell r="W23" t="str">
            <v>+</v>
          </cell>
          <cell r="X23" t="str">
            <v>+</v>
          </cell>
          <cell r="Y23" t="str">
            <v>+</v>
          </cell>
          <cell r="Z23" t="str">
            <v>+</v>
          </cell>
          <cell r="AA23" t="str">
            <v>+</v>
          </cell>
          <cell r="AB23">
            <v>0</v>
          </cell>
          <cell r="AC23">
            <v>0</v>
          </cell>
          <cell r="AD23">
            <v>0</v>
          </cell>
          <cell r="AE23">
            <v>8</v>
          </cell>
          <cell r="AF23">
            <v>0.72727272727272729</v>
          </cell>
          <cell r="AG23">
            <v>1.3106060606060606</v>
          </cell>
          <cell r="AH23">
            <v>1</v>
          </cell>
          <cell r="AI23">
            <v>1</v>
          </cell>
        </row>
        <row r="24">
          <cell r="A24" t="str">
            <v>9165</v>
          </cell>
          <cell r="B24" t="str">
            <v>Лукајић</v>
          </cell>
          <cell r="C24" t="str">
            <v>Ђорђе</v>
          </cell>
          <cell r="D24" t="str">
            <v>+</v>
          </cell>
          <cell r="E24" t="str">
            <v>+</v>
          </cell>
          <cell r="F24" t="str">
            <v>+</v>
          </cell>
          <cell r="G24" t="str">
            <v>+</v>
          </cell>
          <cell r="H24" t="str">
            <v>+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 t="str">
            <v>+</v>
          </cell>
          <cell r="O24" t="str">
            <v>+</v>
          </cell>
          <cell r="P24" t="str">
            <v>+</v>
          </cell>
          <cell r="Q24">
            <v>8</v>
          </cell>
          <cell r="R24">
            <v>0.66666666666666663</v>
          </cell>
          <cell r="S24" t="str">
            <v>+</v>
          </cell>
          <cell r="T24" t="str">
            <v>+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 t="str">
            <v>+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3</v>
          </cell>
          <cell r="AF24">
            <v>0.27272727272727271</v>
          </cell>
          <cell r="AG24">
            <v>0.93939393939393934</v>
          </cell>
          <cell r="AH24">
            <v>0.93939393939393934</v>
          </cell>
          <cell r="AI24">
            <v>0.93939393939393934</v>
          </cell>
        </row>
        <row r="25">
          <cell r="A25" t="str">
            <v>9166</v>
          </cell>
          <cell r="B25" t="str">
            <v>Багић</v>
          </cell>
          <cell r="C25" t="str">
            <v>Владан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 t="str">
            <v>+</v>
          </cell>
          <cell r="J25" t="str">
            <v>+</v>
          </cell>
          <cell r="K25">
            <v>0</v>
          </cell>
          <cell r="L25" t="str">
            <v>+</v>
          </cell>
          <cell r="M25" t="str">
            <v>+</v>
          </cell>
          <cell r="N25" t="str">
            <v>+</v>
          </cell>
          <cell r="O25" t="str">
            <v>+</v>
          </cell>
          <cell r="P25">
            <v>0</v>
          </cell>
          <cell r="Q25">
            <v>6</v>
          </cell>
          <cell r="R25">
            <v>0.5</v>
          </cell>
          <cell r="S25">
            <v>0</v>
          </cell>
          <cell r="T25" t="str">
            <v>+</v>
          </cell>
          <cell r="U25" t="str">
            <v>+</v>
          </cell>
          <cell r="V25" t="str">
            <v>+</v>
          </cell>
          <cell r="W25">
            <v>0</v>
          </cell>
          <cell r="X25" t="str">
            <v>+</v>
          </cell>
          <cell r="Y25" t="str">
            <v>+</v>
          </cell>
          <cell r="Z25" t="str">
            <v>+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6</v>
          </cell>
          <cell r="AF25">
            <v>0.54545454545454541</v>
          </cell>
          <cell r="AG25">
            <v>1.0454545454545454</v>
          </cell>
          <cell r="AH25">
            <v>1</v>
          </cell>
          <cell r="AI25">
            <v>1</v>
          </cell>
        </row>
        <row r="26">
          <cell r="A26" t="str">
            <v>9167</v>
          </cell>
          <cell r="B26" t="str">
            <v>Јовановић</v>
          </cell>
          <cell r="C26" t="str">
            <v>Петар</v>
          </cell>
          <cell r="D26" t="str">
            <v>+</v>
          </cell>
          <cell r="E26" t="str">
            <v>+</v>
          </cell>
          <cell r="F26" t="str">
            <v>+</v>
          </cell>
          <cell r="G26" t="str">
            <v>+</v>
          </cell>
          <cell r="H26" t="str">
            <v>+</v>
          </cell>
          <cell r="I26">
            <v>0</v>
          </cell>
          <cell r="J26" t="str">
            <v>+</v>
          </cell>
          <cell r="K26">
            <v>0</v>
          </cell>
          <cell r="L26" t="str">
            <v>+</v>
          </cell>
          <cell r="M26" t="str">
            <v>+</v>
          </cell>
          <cell r="N26">
            <v>0</v>
          </cell>
          <cell r="O26">
            <v>0</v>
          </cell>
          <cell r="P26">
            <v>0</v>
          </cell>
          <cell r="Q26">
            <v>8</v>
          </cell>
          <cell r="R26">
            <v>0.66666666666666663</v>
          </cell>
          <cell r="S26">
            <v>0</v>
          </cell>
          <cell r="T26" t="str">
            <v>+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 t="str">
            <v>+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2</v>
          </cell>
          <cell r="AF26">
            <v>0.18181818181818182</v>
          </cell>
          <cell r="AG26">
            <v>0.8484848484848484</v>
          </cell>
          <cell r="AH26">
            <v>0.8484848484848484</v>
          </cell>
          <cell r="AI26">
            <v>0.8484848484848484</v>
          </cell>
        </row>
        <row r="27">
          <cell r="A27" t="str">
            <v>9168</v>
          </cell>
          <cell r="B27" t="str">
            <v>Бојић</v>
          </cell>
          <cell r="C27" t="str">
            <v>Милован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</row>
        <row r="28">
          <cell r="A28" t="str">
            <v>9169</v>
          </cell>
          <cell r="B28" t="str">
            <v>Давидовић</v>
          </cell>
          <cell r="C28" t="str">
            <v>Стојан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</row>
        <row r="29">
          <cell r="A29" t="str">
            <v>9170</v>
          </cell>
          <cell r="B29" t="str">
            <v>Савић</v>
          </cell>
          <cell r="C29" t="str">
            <v>Станимир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</row>
        <row r="30">
          <cell r="A30" t="str">
            <v>9171</v>
          </cell>
          <cell r="B30" t="str">
            <v>Вујасин</v>
          </cell>
          <cell r="C30" t="str">
            <v>Костадин</v>
          </cell>
          <cell r="D30">
            <v>0</v>
          </cell>
          <cell r="E30">
            <v>0</v>
          </cell>
          <cell r="F30" t="str">
            <v>+</v>
          </cell>
          <cell r="G30">
            <v>0</v>
          </cell>
          <cell r="H30">
            <v>0</v>
          </cell>
          <cell r="I30">
            <v>0</v>
          </cell>
          <cell r="J30" t="str">
            <v>+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2</v>
          </cell>
          <cell r="R30">
            <v>0.16666666666666666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+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</v>
          </cell>
          <cell r="AF30">
            <v>9.0909090909090912E-2</v>
          </cell>
          <cell r="AG30">
            <v>0.25757575757575757</v>
          </cell>
          <cell r="AH30">
            <v>0.25757575757575757</v>
          </cell>
          <cell r="AI30">
            <v>0.25757575757575757</v>
          </cell>
        </row>
        <row r="31">
          <cell r="A31" t="str">
            <v>9172</v>
          </cell>
          <cell r="B31" t="str">
            <v>Коруга</v>
          </cell>
          <cell r="C31" t="str">
            <v>Немања</v>
          </cell>
          <cell r="D31">
            <v>0</v>
          </cell>
          <cell r="E31" t="str">
            <v>+</v>
          </cell>
          <cell r="F31" t="str">
            <v>+</v>
          </cell>
          <cell r="G31" t="str">
            <v>+</v>
          </cell>
          <cell r="H31" t="str">
            <v>+</v>
          </cell>
          <cell r="I31" t="str">
            <v>+</v>
          </cell>
          <cell r="J31" t="str">
            <v>+</v>
          </cell>
          <cell r="K31">
            <v>0</v>
          </cell>
          <cell r="L31" t="str">
            <v>+</v>
          </cell>
          <cell r="M31" t="str">
            <v>+</v>
          </cell>
          <cell r="N31" t="str">
            <v>+</v>
          </cell>
          <cell r="O31" t="str">
            <v>+</v>
          </cell>
          <cell r="P31">
            <v>0</v>
          </cell>
          <cell r="Q31">
            <v>10</v>
          </cell>
          <cell r="R31">
            <v>0.83333333333333337</v>
          </cell>
          <cell r="S31" t="str">
            <v>+</v>
          </cell>
          <cell r="T31" t="str">
            <v>+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2</v>
          </cell>
          <cell r="AF31">
            <v>0.18181818181818182</v>
          </cell>
          <cell r="AG31">
            <v>1.0151515151515151</v>
          </cell>
          <cell r="AH31">
            <v>1</v>
          </cell>
          <cell r="AI31">
            <v>1</v>
          </cell>
        </row>
        <row r="32">
          <cell r="A32" t="str">
            <v>9173</v>
          </cell>
          <cell r="B32" t="str">
            <v>Новаковић</v>
          </cell>
          <cell r="C32" t="str">
            <v>Бојан</v>
          </cell>
          <cell r="D32" t="str">
            <v>+</v>
          </cell>
          <cell r="E32" t="str">
            <v>+</v>
          </cell>
          <cell r="F32" t="str">
            <v>+</v>
          </cell>
          <cell r="G32" t="str">
            <v>+</v>
          </cell>
          <cell r="H32" t="str">
            <v>+</v>
          </cell>
          <cell r="I32" t="str">
            <v>+</v>
          </cell>
          <cell r="J32" t="str">
            <v>+</v>
          </cell>
          <cell r="K32">
            <v>0</v>
          </cell>
          <cell r="L32" t="str">
            <v>+</v>
          </cell>
          <cell r="M32" t="str">
            <v>+</v>
          </cell>
          <cell r="N32" t="str">
            <v>+</v>
          </cell>
          <cell r="O32" t="str">
            <v>+</v>
          </cell>
          <cell r="P32">
            <v>0</v>
          </cell>
          <cell r="Q32">
            <v>11</v>
          </cell>
          <cell r="R32">
            <v>0.91666666666666663</v>
          </cell>
          <cell r="S32">
            <v>0</v>
          </cell>
          <cell r="T32" t="str">
            <v>+</v>
          </cell>
          <cell r="U32" t="str">
            <v>+</v>
          </cell>
          <cell r="V32" t="str">
            <v>+</v>
          </cell>
          <cell r="W32" t="str">
            <v>+</v>
          </cell>
          <cell r="X32" t="str">
            <v>+</v>
          </cell>
          <cell r="Y32" t="str">
            <v>+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6</v>
          </cell>
          <cell r="AF32">
            <v>0.54545454545454541</v>
          </cell>
          <cell r="AG32">
            <v>1.4621212121212119</v>
          </cell>
          <cell r="AH32">
            <v>1</v>
          </cell>
          <cell r="AI32">
            <v>1</v>
          </cell>
        </row>
        <row r="33">
          <cell r="A33" t="str">
            <v>9174</v>
          </cell>
          <cell r="B33" t="str">
            <v>Кузмановић</v>
          </cell>
          <cell r="C33" t="str">
            <v>Јовица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 t="str">
            <v>+</v>
          </cell>
          <cell r="J33">
            <v>0</v>
          </cell>
          <cell r="K33">
            <v>0</v>
          </cell>
          <cell r="L33" t="str">
            <v>+</v>
          </cell>
          <cell r="M33">
            <v>0</v>
          </cell>
          <cell r="N33" t="str">
            <v>+</v>
          </cell>
          <cell r="O33" t="str">
            <v>+</v>
          </cell>
          <cell r="P33" t="str">
            <v>+</v>
          </cell>
          <cell r="Q33">
            <v>5</v>
          </cell>
          <cell r="R33">
            <v>0.41666666666666669</v>
          </cell>
          <cell r="S33" t="str">
            <v>+</v>
          </cell>
          <cell r="T33" t="str">
            <v>+</v>
          </cell>
          <cell r="U33" t="str">
            <v>+</v>
          </cell>
          <cell r="V33" t="str">
            <v>+</v>
          </cell>
          <cell r="W33" t="str">
            <v>+</v>
          </cell>
          <cell r="X33" t="str">
            <v>+</v>
          </cell>
          <cell r="Y33" t="str">
            <v>+</v>
          </cell>
          <cell r="Z33">
            <v>0</v>
          </cell>
          <cell r="AA33" t="str">
            <v>+</v>
          </cell>
          <cell r="AB33">
            <v>0</v>
          </cell>
          <cell r="AC33">
            <v>0</v>
          </cell>
          <cell r="AD33">
            <v>0</v>
          </cell>
          <cell r="AE33">
            <v>8</v>
          </cell>
          <cell r="AF33">
            <v>0.72727272727272729</v>
          </cell>
          <cell r="AG33">
            <v>1.143939393939394</v>
          </cell>
          <cell r="AH33">
            <v>1</v>
          </cell>
          <cell r="AI33">
            <v>1</v>
          </cell>
        </row>
        <row r="34">
          <cell r="A34" t="str">
            <v>9175</v>
          </cell>
          <cell r="B34" t="str">
            <v>Лазић</v>
          </cell>
          <cell r="C34" t="str">
            <v>Дејан</v>
          </cell>
          <cell r="D34">
            <v>0</v>
          </cell>
          <cell r="E34" t="str">
            <v>+</v>
          </cell>
          <cell r="F34" t="str">
            <v>+</v>
          </cell>
          <cell r="G34" t="str">
            <v>+</v>
          </cell>
          <cell r="H34" t="str">
            <v>+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 t="str">
            <v>+</v>
          </cell>
          <cell r="O34" t="str">
            <v>+</v>
          </cell>
          <cell r="P34" t="str">
            <v>+</v>
          </cell>
          <cell r="Q34">
            <v>7</v>
          </cell>
          <cell r="R34">
            <v>0.58333333333333337</v>
          </cell>
          <cell r="S34">
            <v>0</v>
          </cell>
          <cell r="T34" t="str">
            <v>+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 t="str">
            <v>+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2</v>
          </cell>
          <cell r="AF34">
            <v>0.18181818181818182</v>
          </cell>
          <cell r="AG34">
            <v>0.76515151515151514</v>
          </cell>
          <cell r="AH34">
            <v>0.76515151515151514</v>
          </cell>
          <cell r="AI34">
            <v>0.76515151515151514</v>
          </cell>
        </row>
        <row r="35">
          <cell r="A35" t="str">
            <v>9176</v>
          </cell>
          <cell r="B35" t="str">
            <v>Липовчић</v>
          </cell>
          <cell r="C35" t="str">
            <v>Дејан</v>
          </cell>
          <cell r="D35">
            <v>0</v>
          </cell>
          <cell r="E35" t="str">
            <v>+</v>
          </cell>
          <cell r="F35" t="str">
            <v>+</v>
          </cell>
          <cell r="G35" t="str">
            <v>+</v>
          </cell>
          <cell r="H35">
            <v>0</v>
          </cell>
          <cell r="I35">
            <v>0</v>
          </cell>
          <cell r="J35" t="str">
            <v>+</v>
          </cell>
          <cell r="K35">
            <v>0</v>
          </cell>
          <cell r="L35" t="str">
            <v>+</v>
          </cell>
          <cell r="M35" t="str">
            <v>+</v>
          </cell>
          <cell r="N35" t="str">
            <v>+</v>
          </cell>
          <cell r="O35" t="str">
            <v>+</v>
          </cell>
          <cell r="P35">
            <v>0</v>
          </cell>
          <cell r="Q35">
            <v>8</v>
          </cell>
          <cell r="R35">
            <v>0.66666666666666663</v>
          </cell>
          <cell r="S35" t="str">
            <v>+</v>
          </cell>
          <cell r="T35" t="str">
            <v>+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 t="str">
            <v>+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3</v>
          </cell>
          <cell r="AF35">
            <v>0.27272727272727271</v>
          </cell>
          <cell r="AG35">
            <v>0.93939393939393934</v>
          </cell>
          <cell r="AH35">
            <v>0.93939393939393934</v>
          </cell>
          <cell r="AI35">
            <v>0.93939393939393934</v>
          </cell>
        </row>
        <row r="36">
          <cell r="A36" t="str">
            <v>9177</v>
          </cell>
          <cell r="B36" t="str">
            <v>Богдановић</v>
          </cell>
          <cell r="C36" t="str">
            <v>Данило</v>
          </cell>
          <cell r="D36">
            <v>0</v>
          </cell>
          <cell r="E36" t="str">
            <v>+</v>
          </cell>
          <cell r="F36" t="str">
            <v>+</v>
          </cell>
          <cell r="G36" t="str">
            <v>+</v>
          </cell>
          <cell r="H36" t="str">
            <v>+</v>
          </cell>
          <cell r="I36">
            <v>0</v>
          </cell>
          <cell r="J36" t="str">
            <v>+</v>
          </cell>
          <cell r="K36">
            <v>0</v>
          </cell>
          <cell r="L36" t="str">
            <v>+</v>
          </cell>
          <cell r="M36" t="str">
            <v>+</v>
          </cell>
          <cell r="N36" t="str">
            <v>+</v>
          </cell>
          <cell r="O36" t="str">
            <v>+</v>
          </cell>
          <cell r="P36">
            <v>0</v>
          </cell>
          <cell r="Q36">
            <v>9</v>
          </cell>
          <cell r="R36">
            <v>0.75</v>
          </cell>
          <cell r="S36" t="str">
            <v>+</v>
          </cell>
          <cell r="T36" t="str">
            <v>+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 t="str">
            <v>+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3</v>
          </cell>
          <cell r="AF36">
            <v>0.27272727272727271</v>
          </cell>
          <cell r="AG36">
            <v>1.0227272727272727</v>
          </cell>
          <cell r="AH36">
            <v>1</v>
          </cell>
          <cell r="AI36">
            <v>1</v>
          </cell>
        </row>
        <row r="37">
          <cell r="A37" t="str">
            <v>9178</v>
          </cell>
          <cell r="B37" t="str">
            <v>Зељић</v>
          </cell>
          <cell r="C37" t="str">
            <v>Мирјана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>+</v>
          </cell>
          <cell r="U37" t="str">
            <v>+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2</v>
          </cell>
          <cell r="AF37">
            <v>0.18181818181818182</v>
          </cell>
          <cell r="AG37">
            <v>0.18181818181818182</v>
          </cell>
          <cell r="AH37">
            <v>0.18181818181818182</v>
          </cell>
          <cell r="AI37">
            <v>0.18181818181818182</v>
          </cell>
        </row>
        <row r="38">
          <cell r="A38" t="str">
            <v>9179</v>
          </cell>
          <cell r="B38" t="str">
            <v>Алексић</v>
          </cell>
          <cell r="C38" t="str">
            <v>Ђорђе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</row>
        <row r="39">
          <cell r="A39" t="str">
            <v>9180</v>
          </cell>
          <cell r="B39" t="str">
            <v>Злојутро</v>
          </cell>
          <cell r="C39" t="str">
            <v>Војо</v>
          </cell>
          <cell r="D39" t="str">
            <v>+</v>
          </cell>
          <cell r="E39" t="str">
            <v>+</v>
          </cell>
          <cell r="F39" t="str">
            <v>+</v>
          </cell>
          <cell r="G39">
            <v>0</v>
          </cell>
          <cell r="H39" t="str">
            <v>+</v>
          </cell>
          <cell r="I39" t="str">
            <v>+</v>
          </cell>
          <cell r="J39" t="str">
            <v>+</v>
          </cell>
          <cell r="K39">
            <v>0</v>
          </cell>
          <cell r="L39" t="str">
            <v>+</v>
          </cell>
          <cell r="M39">
            <v>0</v>
          </cell>
          <cell r="N39" t="str">
            <v>+</v>
          </cell>
          <cell r="O39" t="str">
            <v>+</v>
          </cell>
          <cell r="P39" t="str">
            <v>+</v>
          </cell>
          <cell r="Q39">
            <v>10</v>
          </cell>
          <cell r="R39">
            <v>0.83333333333333337</v>
          </cell>
          <cell r="S39">
            <v>0</v>
          </cell>
          <cell r="T39" t="str">
            <v>+</v>
          </cell>
          <cell r="U39">
            <v>0</v>
          </cell>
          <cell r="V39">
            <v>0</v>
          </cell>
          <cell r="W39">
            <v>0</v>
          </cell>
          <cell r="X39" t="str">
            <v>+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2</v>
          </cell>
          <cell r="AF39">
            <v>0.18181818181818182</v>
          </cell>
          <cell r="AG39">
            <v>1.0151515151515151</v>
          </cell>
          <cell r="AH39">
            <v>1</v>
          </cell>
          <cell r="AI39">
            <v>1</v>
          </cell>
        </row>
        <row r="40">
          <cell r="A40" t="str">
            <v>9181</v>
          </cell>
          <cell r="B40" t="str">
            <v>Алишић</v>
          </cell>
          <cell r="C40" t="str">
            <v>Дамир</v>
          </cell>
          <cell r="D40">
            <v>0</v>
          </cell>
          <cell r="E40" t="str">
            <v>+</v>
          </cell>
          <cell r="F40" t="str">
            <v>+</v>
          </cell>
          <cell r="G40" t="str">
            <v>+</v>
          </cell>
          <cell r="H40">
            <v>0</v>
          </cell>
          <cell r="I40">
            <v>0</v>
          </cell>
          <cell r="J40" t="str">
            <v>+</v>
          </cell>
          <cell r="K40">
            <v>0</v>
          </cell>
          <cell r="L40" t="str">
            <v>+</v>
          </cell>
          <cell r="M40">
            <v>0</v>
          </cell>
          <cell r="N40" t="str">
            <v>+</v>
          </cell>
          <cell r="O40" t="str">
            <v>+</v>
          </cell>
          <cell r="P40">
            <v>0</v>
          </cell>
          <cell r="Q40">
            <v>7</v>
          </cell>
          <cell r="R40">
            <v>0.58333333333333337</v>
          </cell>
          <cell r="S40">
            <v>0</v>
          </cell>
          <cell r="T40" t="str">
            <v>+</v>
          </cell>
          <cell r="U40" t="str">
            <v>+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 t="str">
            <v>+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3</v>
          </cell>
          <cell r="AF40">
            <v>0.27272727272727271</v>
          </cell>
          <cell r="AG40">
            <v>0.85606060606060608</v>
          </cell>
          <cell r="AH40">
            <v>0.85606060606060608</v>
          </cell>
          <cell r="AI40">
            <v>0.85606060606060608</v>
          </cell>
        </row>
        <row r="41">
          <cell r="A41" t="str">
            <v>9182</v>
          </cell>
          <cell r="B41" t="str">
            <v>Савић</v>
          </cell>
          <cell r="C41" t="str">
            <v>Стефан</v>
          </cell>
          <cell r="D41">
            <v>0</v>
          </cell>
          <cell r="E41" t="str">
            <v>+</v>
          </cell>
          <cell r="F41" t="str">
            <v>+</v>
          </cell>
          <cell r="G41" t="str">
            <v>+</v>
          </cell>
          <cell r="H41" t="str">
            <v>+</v>
          </cell>
          <cell r="I41" t="str">
            <v>+</v>
          </cell>
          <cell r="J41" t="str">
            <v>+</v>
          </cell>
          <cell r="K41">
            <v>0</v>
          </cell>
          <cell r="L41" t="str">
            <v>+</v>
          </cell>
          <cell r="M41" t="str">
            <v>+</v>
          </cell>
          <cell r="N41" t="str">
            <v>+</v>
          </cell>
          <cell r="O41" t="str">
            <v>+</v>
          </cell>
          <cell r="P41" t="str">
            <v>+</v>
          </cell>
          <cell r="Q41">
            <v>11</v>
          </cell>
          <cell r="R41">
            <v>0.91666666666666663</v>
          </cell>
          <cell r="S41">
            <v>0</v>
          </cell>
          <cell r="T41" t="str">
            <v>+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</v>
          </cell>
          <cell r="AF41">
            <v>9.0909090909090912E-2</v>
          </cell>
          <cell r="AG41">
            <v>1.0075757575757576</v>
          </cell>
          <cell r="AH41">
            <v>1</v>
          </cell>
          <cell r="AI41">
            <v>1</v>
          </cell>
        </row>
        <row r="42">
          <cell r="A42" t="str">
            <v>9183</v>
          </cell>
          <cell r="B42" t="str">
            <v>Јашаревић</v>
          </cell>
          <cell r="C42" t="str">
            <v>Аднан</v>
          </cell>
          <cell r="D42">
            <v>0</v>
          </cell>
          <cell r="E42" t="str">
            <v>+</v>
          </cell>
          <cell r="F42" t="str">
            <v>+</v>
          </cell>
          <cell r="G42" t="str">
            <v>+</v>
          </cell>
          <cell r="H42" t="str">
            <v>+</v>
          </cell>
          <cell r="I42" t="str">
            <v>+</v>
          </cell>
          <cell r="J42" t="str">
            <v>+</v>
          </cell>
          <cell r="K42">
            <v>0</v>
          </cell>
          <cell r="L42" t="str">
            <v>+</v>
          </cell>
          <cell r="M42">
            <v>0</v>
          </cell>
          <cell r="N42" t="str">
            <v>+</v>
          </cell>
          <cell r="O42">
            <v>0</v>
          </cell>
          <cell r="P42">
            <v>0</v>
          </cell>
          <cell r="Q42">
            <v>8</v>
          </cell>
          <cell r="R42">
            <v>0.66666666666666663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0.66666666666666663</v>
          </cell>
          <cell r="AH42">
            <v>0.66666666666666663</v>
          </cell>
          <cell r="AI42">
            <v>0.66666666666666663</v>
          </cell>
        </row>
        <row r="43">
          <cell r="A43" t="str">
            <v>9184</v>
          </cell>
          <cell r="B43" t="str">
            <v>Маркуљевић</v>
          </cell>
          <cell r="C43" t="str">
            <v>Драгана</v>
          </cell>
          <cell r="D43">
            <v>0</v>
          </cell>
          <cell r="E43" t="str">
            <v>+</v>
          </cell>
          <cell r="F43" t="str">
            <v>+</v>
          </cell>
          <cell r="G43" t="str">
            <v>+</v>
          </cell>
          <cell r="H43" t="str">
            <v>+</v>
          </cell>
          <cell r="I43" t="str">
            <v>+</v>
          </cell>
          <cell r="J43">
            <v>0</v>
          </cell>
          <cell r="K43">
            <v>0</v>
          </cell>
          <cell r="L43" t="str">
            <v>+</v>
          </cell>
          <cell r="M43">
            <v>0</v>
          </cell>
          <cell r="N43" t="str">
            <v>+</v>
          </cell>
          <cell r="O43">
            <v>0</v>
          </cell>
          <cell r="P43" t="str">
            <v>+</v>
          </cell>
          <cell r="Q43">
            <v>8</v>
          </cell>
          <cell r="R43">
            <v>0.66666666666666663</v>
          </cell>
          <cell r="S43" t="str">
            <v>+</v>
          </cell>
          <cell r="T43" t="str">
            <v>+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 t="str">
            <v>+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</v>
          </cell>
          <cell r="AF43">
            <v>0.27272727272727271</v>
          </cell>
          <cell r="AG43">
            <v>0.93939393939393934</v>
          </cell>
          <cell r="AH43">
            <v>0.93939393939393934</v>
          </cell>
          <cell r="AI43">
            <v>0.93939393939393934</v>
          </cell>
        </row>
        <row r="44">
          <cell r="A44" t="str">
            <v>9185</v>
          </cell>
          <cell r="B44" t="str">
            <v>Багић</v>
          </cell>
          <cell r="C44" t="str">
            <v>Новица</v>
          </cell>
          <cell r="D44" t="str">
            <v>+</v>
          </cell>
          <cell r="E44" t="str">
            <v>+</v>
          </cell>
          <cell r="F44" t="str">
            <v>+</v>
          </cell>
          <cell r="G44" t="str">
            <v>+</v>
          </cell>
          <cell r="H44" t="str">
            <v>+</v>
          </cell>
          <cell r="I44" t="str">
            <v>+</v>
          </cell>
          <cell r="J44" t="str">
            <v>+</v>
          </cell>
          <cell r="K44">
            <v>0</v>
          </cell>
          <cell r="L44" t="str">
            <v>+</v>
          </cell>
          <cell r="M44">
            <v>0</v>
          </cell>
          <cell r="N44" t="str">
            <v>+</v>
          </cell>
          <cell r="O44" t="str">
            <v>+</v>
          </cell>
          <cell r="P44">
            <v>0</v>
          </cell>
          <cell r="Q44">
            <v>10</v>
          </cell>
          <cell r="R44">
            <v>0.83333333333333337</v>
          </cell>
          <cell r="S44">
            <v>0</v>
          </cell>
          <cell r="T44" t="str">
            <v>+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1</v>
          </cell>
          <cell r="AF44">
            <v>9.0909090909090912E-2</v>
          </cell>
          <cell r="AG44">
            <v>0.92424242424242431</v>
          </cell>
          <cell r="AH44">
            <v>0.92424242424242431</v>
          </cell>
          <cell r="AI44">
            <v>0.92424242424242431</v>
          </cell>
        </row>
        <row r="45">
          <cell r="A45" t="str">
            <v>9186</v>
          </cell>
          <cell r="B45" t="str">
            <v>Кнежевић</v>
          </cell>
          <cell r="C45" t="str">
            <v>Немања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 t="str">
            <v>+</v>
          </cell>
          <cell r="I45" t="str">
            <v>+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2</v>
          </cell>
          <cell r="R45">
            <v>0.16666666666666666</v>
          </cell>
          <cell r="S45">
            <v>0</v>
          </cell>
          <cell r="T45" t="str">
            <v>+</v>
          </cell>
          <cell r="U45">
            <v>0</v>
          </cell>
          <cell r="V45" t="str">
            <v>+</v>
          </cell>
          <cell r="W45">
            <v>0</v>
          </cell>
          <cell r="X45" t="str">
            <v>+</v>
          </cell>
          <cell r="Y45" t="str">
            <v>+</v>
          </cell>
          <cell r="Z45" t="str">
            <v>+</v>
          </cell>
          <cell r="AA45" t="str">
            <v>+</v>
          </cell>
          <cell r="AB45">
            <v>0</v>
          </cell>
          <cell r="AC45">
            <v>0</v>
          </cell>
          <cell r="AD45">
            <v>0</v>
          </cell>
          <cell r="AE45">
            <v>6</v>
          </cell>
          <cell r="AF45">
            <v>0.54545454545454541</v>
          </cell>
          <cell r="AG45">
            <v>0.71212121212121204</v>
          </cell>
          <cell r="AH45">
            <v>0.71212121212121204</v>
          </cell>
          <cell r="AI45">
            <v>0.71212121212121204</v>
          </cell>
        </row>
        <row r="46">
          <cell r="A46" t="str">
            <v>9187</v>
          </cell>
          <cell r="B46" t="str">
            <v>Марјановић</v>
          </cell>
          <cell r="C46" t="str">
            <v>Бранко</v>
          </cell>
          <cell r="D46">
            <v>0</v>
          </cell>
          <cell r="E46" t="str">
            <v>+</v>
          </cell>
          <cell r="F46" t="str">
            <v>+</v>
          </cell>
          <cell r="G46" t="str">
            <v>+</v>
          </cell>
          <cell r="H46" t="str">
            <v>+</v>
          </cell>
          <cell r="I46" t="str">
            <v>+</v>
          </cell>
          <cell r="J46" t="str">
            <v>+</v>
          </cell>
          <cell r="K46">
            <v>0</v>
          </cell>
          <cell r="L46" t="str">
            <v>+</v>
          </cell>
          <cell r="M46">
            <v>0</v>
          </cell>
          <cell r="N46" t="str">
            <v>+</v>
          </cell>
          <cell r="O46" t="str">
            <v>+</v>
          </cell>
          <cell r="P46" t="str">
            <v>+</v>
          </cell>
          <cell r="Q46">
            <v>10</v>
          </cell>
          <cell r="R46">
            <v>0.83333333333333337</v>
          </cell>
          <cell r="S46">
            <v>0</v>
          </cell>
          <cell r="T46" t="str">
            <v>+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1</v>
          </cell>
          <cell r="AF46">
            <v>9.0909090909090912E-2</v>
          </cell>
          <cell r="AG46">
            <v>0.92424242424242431</v>
          </cell>
          <cell r="AH46">
            <v>0.92424242424242431</v>
          </cell>
          <cell r="AI46">
            <v>0.92424242424242431</v>
          </cell>
        </row>
        <row r="47">
          <cell r="A47" t="str">
            <v>9188</v>
          </cell>
          <cell r="B47" t="str">
            <v>Ђурђевић</v>
          </cell>
          <cell r="C47" t="str">
            <v>Јовица</v>
          </cell>
          <cell r="D47" t="str">
            <v>+</v>
          </cell>
          <cell r="E47" t="str">
            <v>+</v>
          </cell>
          <cell r="F47" t="str">
            <v>+</v>
          </cell>
          <cell r="G47" t="str">
            <v>+</v>
          </cell>
          <cell r="H47" t="str">
            <v>+</v>
          </cell>
          <cell r="I47">
            <v>0</v>
          </cell>
          <cell r="J47" t="str">
            <v>+</v>
          </cell>
          <cell r="K47">
            <v>0</v>
          </cell>
          <cell r="L47" t="str">
            <v>+</v>
          </cell>
          <cell r="M47">
            <v>0</v>
          </cell>
          <cell r="N47" t="str">
            <v>+</v>
          </cell>
          <cell r="O47" t="str">
            <v>+</v>
          </cell>
          <cell r="P47" t="str">
            <v>+</v>
          </cell>
          <cell r="Q47">
            <v>10</v>
          </cell>
          <cell r="R47">
            <v>0.83333333333333337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 t="str">
            <v>+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1</v>
          </cell>
          <cell r="AF47">
            <v>9.0909090909090912E-2</v>
          </cell>
          <cell r="AG47">
            <v>0.92424242424242431</v>
          </cell>
          <cell r="AH47">
            <v>0.92424242424242431</v>
          </cell>
          <cell r="AI47">
            <v>0.92424242424242431</v>
          </cell>
        </row>
        <row r="48">
          <cell r="A48" t="str">
            <v>9189</v>
          </cell>
          <cell r="B48" t="str">
            <v>Прлина</v>
          </cell>
          <cell r="C48" t="str">
            <v>Жељко</v>
          </cell>
          <cell r="D48" t="str">
            <v>+</v>
          </cell>
          <cell r="E48" t="str">
            <v>+</v>
          </cell>
          <cell r="F48">
            <v>0</v>
          </cell>
          <cell r="G48">
            <v>0</v>
          </cell>
          <cell r="H48" t="str">
            <v>+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 t="str">
            <v>+</v>
          </cell>
          <cell r="O48" t="str">
            <v>+</v>
          </cell>
          <cell r="P48" t="str">
            <v>+</v>
          </cell>
          <cell r="Q48">
            <v>6</v>
          </cell>
          <cell r="R48">
            <v>0.5</v>
          </cell>
          <cell r="S48">
            <v>0</v>
          </cell>
          <cell r="T48" t="str">
            <v>+</v>
          </cell>
          <cell r="U48" t="str">
            <v>+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 t="str">
            <v>+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3</v>
          </cell>
          <cell r="AF48">
            <v>0.27272727272727271</v>
          </cell>
          <cell r="AG48">
            <v>0.77272727272727271</v>
          </cell>
          <cell r="AH48">
            <v>0.77272727272727271</v>
          </cell>
          <cell r="AI48">
            <v>0.77272727272727271</v>
          </cell>
        </row>
        <row r="49">
          <cell r="A49" t="str">
            <v>9190</v>
          </cell>
          <cell r="B49" t="str">
            <v>Живковић</v>
          </cell>
          <cell r="C49" t="str">
            <v>Младен</v>
          </cell>
          <cell r="D49" t="str">
            <v>+</v>
          </cell>
          <cell r="E49" t="str">
            <v>+</v>
          </cell>
          <cell r="F49" t="str">
            <v>+</v>
          </cell>
          <cell r="G49">
            <v>0</v>
          </cell>
          <cell r="H49" t="str">
            <v>+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 t="str">
            <v>+</v>
          </cell>
          <cell r="O49" t="str">
            <v>+</v>
          </cell>
          <cell r="P49" t="str">
            <v>+</v>
          </cell>
          <cell r="Q49">
            <v>7</v>
          </cell>
          <cell r="R49">
            <v>0.58333333333333337</v>
          </cell>
          <cell r="S49">
            <v>0</v>
          </cell>
          <cell r="T49" t="str">
            <v>+</v>
          </cell>
          <cell r="U49">
            <v>0</v>
          </cell>
          <cell r="V49">
            <v>0</v>
          </cell>
          <cell r="W49">
            <v>0</v>
          </cell>
          <cell r="X49" t="str">
            <v>+</v>
          </cell>
          <cell r="Y49">
            <v>0</v>
          </cell>
          <cell r="Z49" t="str">
            <v>+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3</v>
          </cell>
          <cell r="AF49">
            <v>0.27272727272727271</v>
          </cell>
          <cell r="AG49">
            <v>0.85606060606060608</v>
          </cell>
          <cell r="AH49">
            <v>0.85606060606060608</v>
          </cell>
          <cell r="AI49">
            <v>0.85606060606060608</v>
          </cell>
        </row>
        <row r="50">
          <cell r="A50" t="str">
            <v>9191</v>
          </cell>
          <cell r="B50" t="str">
            <v>Ракита</v>
          </cell>
          <cell r="C50" t="str">
            <v>Данило</v>
          </cell>
          <cell r="D50" t="str">
            <v>+</v>
          </cell>
          <cell r="E50" t="str">
            <v>+</v>
          </cell>
          <cell r="F50" t="str">
            <v>+</v>
          </cell>
          <cell r="G50">
            <v>0</v>
          </cell>
          <cell r="H50">
            <v>0</v>
          </cell>
          <cell r="I50" t="str">
            <v>+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4</v>
          </cell>
          <cell r="R50">
            <v>0.33333333333333331</v>
          </cell>
          <cell r="S50">
            <v>0</v>
          </cell>
          <cell r="T50" t="str">
            <v>+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 t="str">
            <v>+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2</v>
          </cell>
          <cell r="AF50">
            <v>0.18181818181818182</v>
          </cell>
          <cell r="AG50">
            <v>0.51515151515151514</v>
          </cell>
          <cell r="AH50">
            <v>0.51515151515151514</v>
          </cell>
          <cell r="AI50">
            <v>0.51515151515151514</v>
          </cell>
        </row>
        <row r="51">
          <cell r="A51" t="str">
            <v>9192</v>
          </cell>
          <cell r="B51" t="str">
            <v>Мирковић</v>
          </cell>
          <cell r="C51" t="str">
            <v>Никола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</row>
        <row r="52">
          <cell r="A52" t="str">
            <v>9193</v>
          </cell>
          <cell r="B52" t="str">
            <v>Радека</v>
          </cell>
          <cell r="C52" t="str">
            <v>Никола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</row>
        <row r="53">
          <cell r="A53" t="str">
            <v>9194</v>
          </cell>
          <cell r="B53" t="str">
            <v>Керезовић</v>
          </cell>
          <cell r="C53" t="str">
            <v>Николина</v>
          </cell>
          <cell r="D53">
            <v>0</v>
          </cell>
          <cell r="E53" t="str">
            <v>+</v>
          </cell>
          <cell r="F53" t="str">
            <v>+</v>
          </cell>
          <cell r="G53" t="str">
            <v>+</v>
          </cell>
          <cell r="H53" t="str">
            <v>+</v>
          </cell>
          <cell r="I53" t="str">
            <v>+</v>
          </cell>
          <cell r="J53" t="str">
            <v>+</v>
          </cell>
          <cell r="K53">
            <v>0</v>
          </cell>
          <cell r="L53" t="str">
            <v>+</v>
          </cell>
          <cell r="M53">
            <v>0</v>
          </cell>
          <cell r="N53" t="str">
            <v>+</v>
          </cell>
          <cell r="O53" t="str">
            <v>+</v>
          </cell>
          <cell r="P53" t="str">
            <v>+</v>
          </cell>
          <cell r="Q53">
            <v>10</v>
          </cell>
          <cell r="R53">
            <v>0.83333333333333337</v>
          </cell>
          <cell r="S53" t="str">
            <v>+</v>
          </cell>
          <cell r="T53" t="str">
            <v>+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2</v>
          </cell>
          <cell r="AF53">
            <v>0.18181818181818182</v>
          </cell>
          <cell r="AG53">
            <v>1.0151515151515151</v>
          </cell>
          <cell r="AH53">
            <v>1</v>
          </cell>
          <cell r="AI53">
            <v>1</v>
          </cell>
        </row>
        <row r="54">
          <cell r="A54" t="str">
            <v>9195</v>
          </cell>
          <cell r="B54" t="str">
            <v>Тривковић</v>
          </cell>
          <cell r="C54" t="str">
            <v>Горан</v>
          </cell>
          <cell r="D54">
            <v>0</v>
          </cell>
          <cell r="E54" t="str">
            <v>+</v>
          </cell>
          <cell r="F54" t="str">
            <v>+</v>
          </cell>
          <cell r="G54" t="str">
            <v>+</v>
          </cell>
          <cell r="H54">
            <v>0</v>
          </cell>
          <cell r="I54">
            <v>0</v>
          </cell>
          <cell r="J54" t="str">
            <v>+</v>
          </cell>
          <cell r="K54">
            <v>0</v>
          </cell>
          <cell r="L54" t="str">
            <v>+</v>
          </cell>
          <cell r="M54">
            <v>0</v>
          </cell>
          <cell r="N54" t="str">
            <v>+</v>
          </cell>
          <cell r="O54">
            <v>0</v>
          </cell>
          <cell r="P54">
            <v>0</v>
          </cell>
          <cell r="Q54">
            <v>6</v>
          </cell>
          <cell r="R54">
            <v>0.5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 t="str">
            <v>+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1</v>
          </cell>
          <cell r="AF54">
            <v>9.0909090909090912E-2</v>
          </cell>
          <cell r="AG54">
            <v>0.59090909090909094</v>
          </cell>
          <cell r="AH54">
            <v>0.59090909090909094</v>
          </cell>
          <cell r="AI54">
            <v>0.59090909090909094</v>
          </cell>
        </row>
        <row r="55">
          <cell r="A55" t="str">
            <v>9196</v>
          </cell>
          <cell r="B55" t="str">
            <v>Цвјетковић</v>
          </cell>
          <cell r="C55" t="str">
            <v>Раде</v>
          </cell>
          <cell r="D55" t="str">
            <v>+</v>
          </cell>
          <cell r="E55" t="str">
            <v>+</v>
          </cell>
          <cell r="F55" t="str">
            <v>+</v>
          </cell>
          <cell r="G55" t="str">
            <v>+</v>
          </cell>
          <cell r="H55" t="str">
            <v>+</v>
          </cell>
          <cell r="I55" t="str">
            <v>+</v>
          </cell>
          <cell r="J55" t="str">
            <v>+</v>
          </cell>
          <cell r="K55">
            <v>0</v>
          </cell>
          <cell r="L55" t="str">
            <v>+</v>
          </cell>
          <cell r="M55" t="str">
            <v>+</v>
          </cell>
          <cell r="N55" t="str">
            <v>+</v>
          </cell>
          <cell r="O55" t="str">
            <v>+</v>
          </cell>
          <cell r="P55" t="str">
            <v>+</v>
          </cell>
          <cell r="Q55">
            <v>12</v>
          </cell>
          <cell r="R55">
            <v>1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  <cell r="AH55">
            <v>1</v>
          </cell>
          <cell r="AI55">
            <v>1</v>
          </cell>
        </row>
        <row r="56">
          <cell r="A56" t="str">
            <v>9197</v>
          </cell>
          <cell r="B56" t="str">
            <v>Девић</v>
          </cell>
          <cell r="C56" t="str">
            <v>Јован</v>
          </cell>
          <cell r="D56" t="str">
            <v>+</v>
          </cell>
          <cell r="E56" t="str">
            <v>+</v>
          </cell>
          <cell r="F56" t="str">
            <v>+</v>
          </cell>
          <cell r="G56" t="str">
            <v>+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 t="str">
            <v>+</v>
          </cell>
          <cell r="O56" t="str">
            <v>+</v>
          </cell>
          <cell r="P56" t="str">
            <v>+</v>
          </cell>
          <cell r="Q56">
            <v>7</v>
          </cell>
          <cell r="R56">
            <v>0.58333333333333337</v>
          </cell>
          <cell r="S56">
            <v>0</v>
          </cell>
          <cell r="T56" t="str">
            <v>+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 t="str">
            <v>+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2</v>
          </cell>
          <cell r="AF56">
            <v>0.18181818181818182</v>
          </cell>
          <cell r="AG56">
            <v>0.76515151515151514</v>
          </cell>
          <cell r="AH56">
            <v>0.76515151515151514</v>
          </cell>
          <cell r="AI56">
            <v>0.76515151515151514</v>
          </cell>
        </row>
        <row r="57">
          <cell r="A57" t="str">
            <v>9198</v>
          </cell>
          <cell r="B57" t="str">
            <v>Гаврић</v>
          </cell>
          <cell r="C57" t="str">
            <v>Радивоје</v>
          </cell>
          <cell r="D57">
            <v>0</v>
          </cell>
          <cell r="E57" t="str">
            <v>+</v>
          </cell>
          <cell r="F57" t="str">
            <v>+</v>
          </cell>
          <cell r="G57" t="str">
            <v>+</v>
          </cell>
          <cell r="H57" t="str">
            <v>+</v>
          </cell>
          <cell r="I57" t="str">
            <v>+</v>
          </cell>
          <cell r="J57">
            <v>0</v>
          </cell>
          <cell r="K57">
            <v>0</v>
          </cell>
          <cell r="L57" t="str">
            <v>+</v>
          </cell>
          <cell r="M57">
            <v>0</v>
          </cell>
          <cell r="N57" t="str">
            <v>+</v>
          </cell>
          <cell r="O57" t="str">
            <v>+</v>
          </cell>
          <cell r="P57" t="str">
            <v>+</v>
          </cell>
          <cell r="Q57">
            <v>9</v>
          </cell>
          <cell r="R57">
            <v>0.75</v>
          </cell>
          <cell r="S57" t="str">
            <v>+</v>
          </cell>
          <cell r="T57" t="str">
            <v>+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2</v>
          </cell>
          <cell r="AF57">
            <v>0.18181818181818182</v>
          </cell>
          <cell r="AG57">
            <v>0.93181818181818188</v>
          </cell>
          <cell r="AH57">
            <v>0.93181818181818188</v>
          </cell>
          <cell r="AI57">
            <v>0.93181818181818188</v>
          </cell>
        </row>
        <row r="58">
          <cell r="A58" t="str">
            <v>9199</v>
          </cell>
          <cell r="B58" t="str">
            <v>Бубић</v>
          </cell>
          <cell r="C58" t="str">
            <v>Растко</v>
          </cell>
          <cell r="D58" t="str">
            <v>+</v>
          </cell>
          <cell r="E58" t="str">
            <v>+</v>
          </cell>
          <cell r="F58" t="str">
            <v>+</v>
          </cell>
          <cell r="G58" t="str">
            <v>+</v>
          </cell>
          <cell r="H58" t="str">
            <v>+</v>
          </cell>
          <cell r="I58" t="str">
            <v>+</v>
          </cell>
          <cell r="J58">
            <v>0</v>
          </cell>
          <cell r="K58">
            <v>0</v>
          </cell>
          <cell r="L58" t="str">
            <v>+</v>
          </cell>
          <cell r="M58">
            <v>0</v>
          </cell>
          <cell r="N58" t="str">
            <v>+</v>
          </cell>
          <cell r="O58" t="str">
            <v>+</v>
          </cell>
          <cell r="P58" t="str">
            <v>+</v>
          </cell>
          <cell r="Q58">
            <v>10</v>
          </cell>
          <cell r="R58">
            <v>0.83333333333333337</v>
          </cell>
          <cell r="S58" t="str">
            <v>+</v>
          </cell>
          <cell r="T58" t="str">
            <v>+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2</v>
          </cell>
          <cell r="AF58">
            <v>0.18181818181818182</v>
          </cell>
          <cell r="AG58">
            <v>1.0151515151515151</v>
          </cell>
          <cell r="AH58">
            <v>1</v>
          </cell>
          <cell r="AI58">
            <v>1</v>
          </cell>
        </row>
        <row r="59">
          <cell r="A59" t="str">
            <v>9200</v>
          </cell>
          <cell r="B59" t="str">
            <v>Стевић</v>
          </cell>
          <cell r="C59" t="str">
            <v>Стефан</v>
          </cell>
          <cell r="D59" t="str">
            <v>+</v>
          </cell>
          <cell r="E59" t="str">
            <v>+</v>
          </cell>
          <cell r="F59" t="str">
            <v>+</v>
          </cell>
          <cell r="G59" t="str">
            <v>+</v>
          </cell>
          <cell r="H59">
            <v>0</v>
          </cell>
          <cell r="I59">
            <v>0</v>
          </cell>
          <cell r="J59" t="str">
            <v>+</v>
          </cell>
          <cell r="K59">
            <v>0</v>
          </cell>
          <cell r="L59" t="str">
            <v>+</v>
          </cell>
          <cell r="M59" t="str">
            <v>+</v>
          </cell>
          <cell r="N59" t="str">
            <v>+</v>
          </cell>
          <cell r="O59" t="str">
            <v>+</v>
          </cell>
          <cell r="P59">
            <v>0</v>
          </cell>
          <cell r="Q59">
            <v>9</v>
          </cell>
          <cell r="R59">
            <v>0.75</v>
          </cell>
          <cell r="S59" t="str">
            <v>+</v>
          </cell>
          <cell r="T59" t="str">
            <v>+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 t="str">
            <v>+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3</v>
          </cell>
          <cell r="AF59">
            <v>0.27272727272727271</v>
          </cell>
          <cell r="AG59">
            <v>1.0227272727272727</v>
          </cell>
          <cell r="AH59">
            <v>1</v>
          </cell>
          <cell r="AI59">
            <v>1</v>
          </cell>
        </row>
        <row r="60">
          <cell r="A60" t="str">
            <v>9201</v>
          </cell>
          <cell r="B60" t="str">
            <v>Добраш</v>
          </cell>
          <cell r="C60" t="str">
            <v>Немања</v>
          </cell>
          <cell r="D60" t="str">
            <v>+</v>
          </cell>
          <cell r="E60" t="str">
            <v>+</v>
          </cell>
          <cell r="F60" t="str">
            <v>+</v>
          </cell>
          <cell r="G60" t="str">
            <v>+</v>
          </cell>
          <cell r="H60">
            <v>0</v>
          </cell>
          <cell r="I60">
            <v>0</v>
          </cell>
          <cell r="J60" t="str">
            <v>+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5</v>
          </cell>
          <cell r="R60">
            <v>0.41666666666666669</v>
          </cell>
          <cell r="S60">
            <v>0</v>
          </cell>
          <cell r="T60" t="str">
            <v>+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1</v>
          </cell>
          <cell r="AF60">
            <v>9.0909090909090912E-2</v>
          </cell>
          <cell r="AG60">
            <v>0.50757575757575757</v>
          </cell>
          <cell r="AH60">
            <v>0.50757575757575757</v>
          </cell>
          <cell r="AI60">
            <v>0.50757575757575757</v>
          </cell>
        </row>
        <row r="61">
          <cell r="A61" t="str">
            <v>9202</v>
          </cell>
          <cell r="B61" t="str">
            <v>Вељић</v>
          </cell>
          <cell r="C61" t="str">
            <v>Нада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</row>
        <row r="62">
          <cell r="A62" t="str">
            <v>9203</v>
          </cell>
          <cell r="B62" t="str">
            <v>Шкорић</v>
          </cell>
          <cell r="C62" t="str">
            <v>Саша</v>
          </cell>
          <cell r="D62" t="str">
            <v>+</v>
          </cell>
          <cell r="E62" t="str">
            <v>+</v>
          </cell>
          <cell r="F62" t="str">
            <v>+</v>
          </cell>
          <cell r="G62" t="str">
            <v>+</v>
          </cell>
          <cell r="H62" t="str">
            <v>+</v>
          </cell>
          <cell r="I62" t="str">
            <v>+</v>
          </cell>
          <cell r="J62" t="str">
            <v>+</v>
          </cell>
          <cell r="K62">
            <v>0</v>
          </cell>
          <cell r="L62" t="str">
            <v>+</v>
          </cell>
          <cell r="M62">
            <v>0</v>
          </cell>
          <cell r="N62" t="str">
            <v>+</v>
          </cell>
          <cell r="O62" t="str">
            <v>+</v>
          </cell>
          <cell r="P62" t="str">
            <v>+</v>
          </cell>
          <cell r="Q62">
            <v>11</v>
          </cell>
          <cell r="R62">
            <v>0.91666666666666663</v>
          </cell>
          <cell r="S62">
            <v>0</v>
          </cell>
          <cell r="T62" t="str">
            <v>+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1</v>
          </cell>
          <cell r="AF62">
            <v>9.0909090909090912E-2</v>
          </cell>
          <cell r="AG62">
            <v>1.0075757575757576</v>
          </cell>
          <cell r="AH62">
            <v>1</v>
          </cell>
          <cell r="AI62">
            <v>1</v>
          </cell>
        </row>
        <row r="63">
          <cell r="A63" t="str">
            <v>9204</v>
          </cell>
          <cell r="B63" t="str">
            <v>Рађевић</v>
          </cell>
          <cell r="C63" t="str">
            <v>Дејан</v>
          </cell>
          <cell r="D63">
            <v>0</v>
          </cell>
          <cell r="E63">
            <v>0</v>
          </cell>
          <cell r="F63" t="str">
            <v>+</v>
          </cell>
          <cell r="G63" t="str">
            <v>+</v>
          </cell>
          <cell r="H63">
            <v>0</v>
          </cell>
          <cell r="I63" t="str">
            <v>+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 t="str">
            <v>+</v>
          </cell>
          <cell r="O63" t="str">
            <v>+</v>
          </cell>
          <cell r="P63" t="str">
            <v>+</v>
          </cell>
          <cell r="Q63">
            <v>6</v>
          </cell>
          <cell r="R63">
            <v>0.5</v>
          </cell>
          <cell r="S63" t="str">
            <v>+</v>
          </cell>
          <cell r="T63" t="str">
            <v>+</v>
          </cell>
          <cell r="U63">
            <v>0</v>
          </cell>
          <cell r="V63">
            <v>0</v>
          </cell>
          <cell r="W63">
            <v>0</v>
          </cell>
          <cell r="X63" t="str">
            <v>+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3</v>
          </cell>
          <cell r="AF63">
            <v>0.27272727272727271</v>
          </cell>
          <cell r="AG63">
            <v>0.77272727272727271</v>
          </cell>
          <cell r="AH63">
            <v>0.77272727272727271</v>
          </cell>
          <cell r="AI63">
            <v>0.77272727272727271</v>
          </cell>
        </row>
        <row r="64">
          <cell r="A64" t="str">
            <v>9205</v>
          </cell>
          <cell r="B64" t="str">
            <v>Мајкић</v>
          </cell>
          <cell r="C64" t="str">
            <v>Марко</v>
          </cell>
          <cell r="D64">
            <v>0</v>
          </cell>
          <cell r="E64" t="str">
            <v>+</v>
          </cell>
          <cell r="F64" t="str">
            <v>+</v>
          </cell>
          <cell r="G64" t="str">
            <v>+</v>
          </cell>
          <cell r="H64" t="str">
            <v>+</v>
          </cell>
          <cell r="I64">
            <v>0</v>
          </cell>
          <cell r="J64" t="str">
            <v>+</v>
          </cell>
          <cell r="K64">
            <v>0</v>
          </cell>
          <cell r="L64" t="str">
            <v>+</v>
          </cell>
          <cell r="M64" t="str">
            <v>+</v>
          </cell>
          <cell r="N64" t="str">
            <v>+</v>
          </cell>
          <cell r="O64" t="str">
            <v>+</v>
          </cell>
          <cell r="P64" t="str">
            <v>+</v>
          </cell>
          <cell r="Q64">
            <v>10</v>
          </cell>
          <cell r="R64">
            <v>0.83333333333333337</v>
          </cell>
          <cell r="S64" t="str">
            <v>+</v>
          </cell>
          <cell r="T64" t="str">
            <v>+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2</v>
          </cell>
          <cell r="AF64">
            <v>0.18181818181818182</v>
          </cell>
          <cell r="AG64">
            <v>1.0151515151515151</v>
          </cell>
          <cell r="AH64">
            <v>1</v>
          </cell>
          <cell r="AI64">
            <v>1</v>
          </cell>
        </row>
        <row r="65">
          <cell r="A65" t="str">
            <v>9206</v>
          </cell>
          <cell r="B65" t="str">
            <v>Борковић</v>
          </cell>
          <cell r="C65" t="str">
            <v>Дајана</v>
          </cell>
          <cell r="D65">
            <v>0</v>
          </cell>
          <cell r="E65" t="str">
            <v>+</v>
          </cell>
          <cell r="F65">
            <v>0</v>
          </cell>
          <cell r="G65">
            <v>0</v>
          </cell>
          <cell r="H65" t="str">
            <v>+</v>
          </cell>
          <cell r="I65" t="str">
            <v>+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3</v>
          </cell>
          <cell r="R65">
            <v>0.25</v>
          </cell>
          <cell r="S65">
            <v>0</v>
          </cell>
          <cell r="T65" t="str">
            <v>+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1</v>
          </cell>
          <cell r="AF65">
            <v>9.0909090909090912E-2</v>
          </cell>
          <cell r="AG65">
            <v>0.34090909090909094</v>
          </cell>
          <cell r="AH65">
            <v>0.34090909090909094</v>
          </cell>
          <cell r="AI65">
            <v>0.34090909090909094</v>
          </cell>
        </row>
        <row r="66">
          <cell r="A66" t="str">
            <v>9207</v>
          </cell>
          <cell r="B66" t="str">
            <v>Ћорковић</v>
          </cell>
          <cell r="C66" t="str">
            <v>Далибор</v>
          </cell>
          <cell r="D66" t="str">
            <v>+</v>
          </cell>
          <cell r="E66">
            <v>0</v>
          </cell>
          <cell r="F66" t="str">
            <v>+</v>
          </cell>
          <cell r="G66" t="str">
            <v>+</v>
          </cell>
          <cell r="H66" t="str">
            <v>+</v>
          </cell>
          <cell r="I66" t="str">
            <v>+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5</v>
          </cell>
          <cell r="R66">
            <v>0.41666666666666669</v>
          </cell>
          <cell r="S66">
            <v>0</v>
          </cell>
          <cell r="T66" t="str">
            <v>+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1</v>
          </cell>
          <cell r="AF66">
            <v>9.0909090909090912E-2</v>
          </cell>
          <cell r="AG66">
            <v>0.50757575757575757</v>
          </cell>
          <cell r="AH66">
            <v>0.50757575757575757</v>
          </cell>
          <cell r="AI66">
            <v>0.50757575757575757</v>
          </cell>
        </row>
        <row r="67">
          <cell r="A67" t="str">
            <v>9208</v>
          </cell>
          <cell r="B67" t="str">
            <v>Ђукановић</v>
          </cell>
          <cell r="C67" t="str">
            <v>Маринко</v>
          </cell>
          <cell r="D67" t="str">
            <v>+</v>
          </cell>
          <cell r="E67">
            <v>0</v>
          </cell>
          <cell r="F67" t="str">
            <v>+</v>
          </cell>
          <cell r="G67" t="str">
            <v>+</v>
          </cell>
          <cell r="H67" t="str">
            <v>+</v>
          </cell>
          <cell r="I67">
            <v>0</v>
          </cell>
          <cell r="J67">
            <v>0</v>
          </cell>
          <cell r="K67">
            <v>0</v>
          </cell>
          <cell r="L67" t="str">
            <v>+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5</v>
          </cell>
          <cell r="R67">
            <v>0.41666666666666669</v>
          </cell>
          <cell r="S67">
            <v>0</v>
          </cell>
          <cell r="T67" t="str">
            <v>+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 t="str">
            <v>+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2</v>
          </cell>
          <cell r="AF67">
            <v>0.18181818181818182</v>
          </cell>
          <cell r="AG67">
            <v>0.59848484848484851</v>
          </cell>
          <cell r="AH67">
            <v>0.59848484848484851</v>
          </cell>
          <cell r="AI67">
            <v>0.59848484848484851</v>
          </cell>
        </row>
        <row r="68">
          <cell r="A68" t="str">
            <v>9209</v>
          </cell>
          <cell r="B68" t="str">
            <v>Драгољевић</v>
          </cell>
          <cell r="C68" t="str">
            <v>Борислав</v>
          </cell>
          <cell r="D68">
            <v>0</v>
          </cell>
          <cell r="E68" t="str">
            <v>+</v>
          </cell>
          <cell r="F68" t="str">
            <v>+</v>
          </cell>
          <cell r="G68" t="str">
            <v>+</v>
          </cell>
          <cell r="H68" t="str">
            <v>+</v>
          </cell>
          <cell r="I68" t="str">
            <v>+</v>
          </cell>
          <cell r="J68" t="str">
            <v>+</v>
          </cell>
          <cell r="K68">
            <v>0</v>
          </cell>
          <cell r="L68" t="str">
            <v>+</v>
          </cell>
          <cell r="M68">
            <v>0</v>
          </cell>
          <cell r="N68" t="str">
            <v>+</v>
          </cell>
          <cell r="O68" t="str">
            <v>+</v>
          </cell>
          <cell r="P68" t="str">
            <v>+</v>
          </cell>
          <cell r="Q68">
            <v>10</v>
          </cell>
          <cell r="R68">
            <v>0.83333333333333337</v>
          </cell>
          <cell r="S68">
            <v>0</v>
          </cell>
          <cell r="T68" t="str">
            <v>+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1</v>
          </cell>
          <cell r="AF68">
            <v>9.0909090909090912E-2</v>
          </cell>
          <cell r="AG68">
            <v>0.92424242424242431</v>
          </cell>
          <cell r="AH68">
            <v>0.92424242424242431</v>
          </cell>
          <cell r="AI68">
            <v>0.92424242424242431</v>
          </cell>
        </row>
        <row r="69">
          <cell r="A69" t="str">
            <v>9210</v>
          </cell>
          <cell r="B69" t="str">
            <v>Шкрбић</v>
          </cell>
          <cell r="C69" t="str">
            <v>Јована</v>
          </cell>
          <cell r="D69" t="str">
            <v>+</v>
          </cell>
          <cell r="E69">
            <v>0</v>
          </cell>
          <cell r="F69">
            <v>0</v>
          </cell>
          <cell r="G69" t="str">
            <v>+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 t="str">
            <v>+</v>
          </cell>
          <cell r="O69">
            <v>0</v>
          </cell>
          <cell r="P69">
            <v>0</v>
          </cell>
          <cell r="Q69">
            <v>3</v>
          </cell>
          <cell r="R69">
            <v>0.25</v>
          </cell>
          <cell r="S69">
            <v>0</v>
          </cell>
          <cell r="T69" t="str">
            <v>+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 t="str">
            <v>+</v>
          </cell>
          <cell r="Z69" t="str">
            <v>+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3</v>
          </cell>
          <cell r="AF69">
            <v>0.27272727272727271</v>
          </cell>
          <cell r="AG69">
            <v>0.52272727272727271</v>
          </cell>
          <cell r="AH69">
            <v>0.52272727272727271</v>
          </cell>
          <cell r="AI69">
            <v>0.52272727272727271</v>
          </cell>
        </row>
        <row r="70">
          <cell r="A70" t="str">
            <v>9211</v>
          </cell>
          <cell r="B70" t="str">
            <v>Јањић</v>
          </cell>
          <cell r="C70" t="str">
            <v>Владимир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</row>
        <row r="71">
          <cell r="A71" t="str">
            <v>9212</v>
          </cell>
          <cell r="B71" t="str">
            <v>Личанин</v>
          </cell>
          <cell r="C71" t="str">
            <v>Александар</v>
          </cell>
          <cell r="D71">
            <v>0</v>
          </cell>
          <cell r="E71" t="str">
            <v>+</v>
          </cell>
          <cell r="F71" t="str">
            <v>+</v>
          </cell>
          <cell r="G71" t="str">
            <v>+</v>
          </cell>
          <cell r="H71" t="str">
            <v>+</v>
          </cell>
          <cell r="I71" t="str">
            <v>+</v>
          </cell>
          <cell r="J71" t="str">
            <v>+</v>
          </cell>
          <cell r="K71">
            <v>0</v>
          </cell>
          <cell r="L71" t="str">
            <v>+</v>
          </cell>
          <cell r="M71">
            <v>0</v>
          </cell>
          <cell r="N71" t="str">
            <v>+</v>
          </cell>
          <cell r="O71" t="str">
            <v>+</v>
          </cell>
          <cell r="P71" t="str">
            <v>+</v>
          </cell>
          <cell r="Q71">
            <v>10</v>
          </cell>
          <cell r="R71">
            <v>0.83333333333333337</v>
          </cell>
          <cell r="S71">
            <v>0</v>
          </cell>
          <cell r="T71" t="str">
            <v>+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</v>
          </cell>
          <cell r="AF71">
            <v>9.0909090909090912E-2</v>
          </cell>
          <cell r="AG71">
            <v>0.92424242424242431</v>
          </cell>
          <cell r="AH71">
            <v>0.92424242424242431</v>
          </cell>
          <cell r="AI71">
            <v>0.92424242424242431</v>
          </cell>
        </row>
        <row r="72">
          <cell r="A72" t="str">
            <v>9213</v>
          </cell>
          <cell r="B72" t="str">
            <v>Ступар</v>
          </cell>
          <cell r="C72" t="str">
            <v>Данило</v>
          </cell>
          <cell r="D72">
            <v>0</v>
          </cell>
          <cell r="E72" t="str">
            <v>+</v>
          </cell>
          <cell r="F72" t="str">
            <v>+</v>
          </cell>
          <cell r="G72" t="str">
            <v>+</v>
          </cell>
          <cell r="H72" t="str">
            <v>+</v>
          </cell>
          <cell r="I72" t="str">
            <v>+</v>
          </cell>
          <cell r="J72" t="str">
            <v>+</v>
          </cell>
          <cell r="K72">
            <v>0</v>
          </cell>
          <cell r="L72" t="str">
            <v>+</v>
          </cell>
          <cell r="M72" t="str">
            <v>+</v>
          </cell>
          <cell r="N72" t="str">
            <v>+</v>
          </cell>
          <cell r="O72" t="str">
            <v>+</v>
          </cell>
          <cell r="P72" t="str">
            <v>+</v>
          </cell>
          <cell r="Q72">
            <v>11</v>
          </cell>
          <cell r="R72">
            <v>0.91666666666666663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0.91666666666666663</v>
          </cell>
          <cell r="AH72">
            <v>0.91666666666666663</v>
          </cell>
          <cell r="AI72">
            <v>0.91666666666666663</v>
          </cell>
        </row>
        <row r="73">
          <cell r="A73" t="str">
            <v>9214</v>
          </cell>
          <cell r="B73" t="str">
            <v>Остојић</v>
          </cell>
          <cell r="C73" t="str">
            <v>Милован</v>
          </cell>
          <cell r="D73" t="str">
            <v>+</v>
          </cell>
          <cell r="E73" t="str">
            <v>+</v>
          </cell>
          <cell r="F73" t="str">
            <v>+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 t="str">
            <v>+</v>
          </cell>
          <cell r="M73">
            <v>0</v>
          </cell>
          <cell r="N73" t="str">
            <v>+</v>
          </cell>
          <cell r="O73">
            <v>0</v>
          </cell>
          <cell r="P73">
            <v>0</v>
          </cell>
          <cell r="Q73">
            <v>5</v>
          </cell>
          <cell r="R73">
            <v>0.41666666666666669</v>
          </cell>
          <cell r="S73">
            <v>0</v>
          </cell>
          <cell r="T73" t="str">
            <v>+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1</v>
          </cell>
          <cell r="AF73">
            <v>9.0909090909090912E-2</v>
          </cell>
          <cell r="AG73">
            <v>0.50757575757575757</v>
          </cell>
          <cell r="AH73">
            <v>0.50757575757575757</v>
          </cell>
          <cell r="AI73">
            <v>0.50757575757575757</v>
          </cell>
        </row>
        <row r="74">
          <cell r="A74" t="str">
            <v>9215</v>
          </cell>
          <cell r="B74" t="str">
            <v>Томаш</v>
          </cell>
          <cell r="C74" t="str">
            <v>Ђорђе</v>
          </cell>
          <cell r="D74" t="str">
            <v>+</v>
          </cell>
          <cell r="E74" t="str">
            <v>+</v>
          </cell>
          <cell r="F74" t="str">
            <v>+</v>
          </cell>
          <cell r="G74" t="str">
            <v>+</v>
          </cell>
          <cell r="H74">
            <v>0</v>
          </cell>
          <cell r="I74" t="str">
            <v>+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5</v>
          </cell>
          <cell r="R74">
            <v>0.41666666666666669</v>
          </cell>
          <cell r="S74">
            <v>0</v>
          </cell>
          <cell r="T74" t="str">
            <v>+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</v>
          </cell>
          <cell r="AF74">
            <v>9.0909090909090912E-2</v>
          </cell>
          <cell r="AG74">
            <v>0.50757575757575757</v>
          </cell>
          <cell r="AH74">
            <v>0.50757575757575757</v>
          </cell>
          <cell r="AI74">
            <v>0.50757575757575757</v>
          </cell>
        </row>
        <row r="75">
          <cell r="A75" t="str">
            <v>9216</v>
          </cell>
          <cell r="B75" t="str">
            <v>Ћук</v>
          </cell>
          <cell r="C75" t="str">
            <v>Страхиња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</row>
        <row r="76">
          <cell r="A76" t="str">
            <v>9217</v>
          </cell>
          <cell r="B76" t="str">
            <v>Јовановић</v>
          </cell>
          <cell r="C76" t="str">
            <v>Жељана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</row>
        <row r="77">
          <cell r="A77" t="str">
            <v>9218</v>
          </cell>
          <cell r="B77" t="str">
            <v>Цоцић</v>
          </cell>
          <cell r="C77" t="str">
            <v>Виктор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</row>
        <row r="78">
          <cell r="A78" t="str">
            <v>9219</v>
          </cell>
          <cell r="B78" t="str">
            <v>Ковач</v>
          </cell>
          <cell r="C78" t="str">
            <v>Рада</v>
          </cell>
          <cell r="D78" t="str">
            <v>+</v>
          </cell>
          <cell r="E78" t="str">
            <v>+</v>
          </cell>
          <cell r="F78" t="str">
            <v>+</v>
          </cell>
          <cell r="G78" t="str">
            <v>+</v>
          </cell>
          <cell r="H78" t="str">
            <v>+</v>
          </cell>
          <cell r="I78" t="str">
            <v>+</v>
          </cell>
          <cell r="J78" t="str">
            <v>+</v>
          </cell>
          <cell r="K78">
            <v>0</v>
          </cell>
          <cell r="L78" t="str">
            <v>+</v>
          </cell>
          <cell r="M78" t="str">
            <v>+</v>
          </cell>
          <cell r="N78" t="str">
            <v>+</v>
          </cell>
          <cell r="O78" t="str">
            <v>+</v>
          </cell>
          <cell r="P78" t="str">
            <v>+</v>
          </cell>
          <cell r="Q78">
            <v>12</v>
          </cell>
          <cell r="R78">
            <v>1</v>
          </cell>
          <cell r="S78">
            <v>0</v>
          </cell>
          <cell r="T78" t="str">
            <v>+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1</v>
          </cell>
          <cell r="AF78">
            <v>9.0909090909090912E-2</v>
          </cell>
          <cell r="AG78">
            <v>1.0909090909090908</v>
          </cell>
          <cell r="AH78">
            <v>1</v>
          </cell>
          <cell r="AI78">
            <v>1</v>
          </cell>
        </row>
        <row r="79">
          <cell r="A79" t="str">
            <v>9220</v>
          </cell>
          <cell r="B79" t="str">
            <v>Јанковић</v>
          </cell>
          <cell r="C79" t="str">
            <v>Тамара</v>
          </cell>
          <cell r="D79" t="str">
            <v>+</v>
          </cell>
          <cell r="E79" t="str">
            <v>+</v>
          </cell>
          <cell r="F79">
            <v>0</v>
          </cell>
          <cell r="G79" t="str">
            <v>+</v>
          </cell>
          <cell r="H79" t="str">
            <v>+</v>
          </cell>
          <cell r="I79" t="str">
            <v>+</v>
          </cell>
          <cell r="J79" t="str">
            <v>+</v>
          </cell>
          <cell r="K79">
            <v>0</v>
          </cell>
          <cell r="L79" t="str">
            <v>+</v>
          </cell>
          <cell r="M79">
            <v>0</v>
          </cell>
          <cell r="N79" t="str">
            <v>+</v>
          </cell>
          <cell r="O79" t="str">
            <v>+</v>
          </cell>
          <cell r="P79" t="str">
            <v>+</v>
          </cell>
          <cell r="Q79">
            <v>10</v>
          </cell>
          <cell r="R79">
            <v>0.83333333333333337</v>
          </cell>
          <cell r="S79">
            <v>0</v>
          </cell>
          <cell r="T79" t="str">
            <v>+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1</v>
          </cell>
          <cell r="AF79">
            <v>9.0909090909090912E-2</v>
          </cell>
          <cell r="AG79">
            <v>0.92424242424242431</v>
          </cell>
          <cell r="AH79">
            <v>0.92424242424242431</v>
          </cell>
          <cell r="AI79">
            <v>0.92424242424242431</v>
          </cell>
        </row>
        <row r="80">
          <cell r="A80" t="str">
            <v>9221</v>
          </cell>
          <cell r="B80" t="str">
            <v>Делић</v>
          </cell>
          <cell r="C80" t="str">
            <v>Љубомир</v>
          </cell>
          <cell r="D80" t="str">
            <v>+</v>
          </cell>
          <cell r="E80" t="str">
            <v>+</v>
          </cell>
          <cell r="F80" t="str">
            <v>+</v>
          </cell>
          <cell r="G80" t="str">
            <v>+</v>
          </cell>
          <cell r="H80" t="str">
            <v>+</v>
          </cell>
          <cell r="I80" t="str">
            <v>+</v>
          </cell>
          <cell r="J80" t="str">
            <v>+</v>
          </cell>
          <cell r="K80">
            <v>0</v>
          </cell>
          <cell r="L80" t="str">
            <v>+</v>
          </cell>
          <cell r="M80" t="str">
            <v>+</v>
          </cell>
          <cell r="N80" t="str">
            <v>+</v>
          </cell>
          <cell r="O80" t="str">
            <v>+</v>
          </cell>
          <cell r="P80" t="str">
            <v>+</v>
          </cell>
          <cell r="Q80">
            <v>12</v>
          </cell>
          <cell r="R80">
            <v>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1</v>
          </cell>
          <cell r="AH80">
            <v>1</v>
          </cell>
          <cell r="AI80">
            <v>1</v>
          </cell>
        </row>
        <row r="81">
          <cell r="A81" t="str">
            <v>9222</v>
          </cell>
          <cell r="B81" t="str">
            <v>Љубичић</v>
          </cell>
          <cell r="C81" t="str">
            <v>Ана</v>
          </cell>
          <cell r="D81">
            <v>0</v>
          </cell>
          <cell r="E81" t="str">
            <v>+</v>
          </cell>
          <cell r="F81" t="str">
            <v>+</v>
          </cell>
          <cell r="G81" t="str">
            <v>+</v>
          </cell>
          <cell r="H81" t="str">
            <v>+</v>
          </cell>
          <cell r="I81">
            <v>0</v>
          </cell>
          <cell r="J81" t="str">
            <v>+</v>
          </cell>
          <cell r="K81">
            <v>0</v>
          </cell>
          <cell r="L81" t="str">
            <v>+</v>
          </cell>
          <cell r="M81" t="str">
            <v>+</v>
          </cell>
          <cell r="N81" t="str">
            <v>+</v>
          </cell>
          <cell r="O81" t="str">
            <v>+</v>
          </cell>
          <cell r="P81" t="str">
            <v>+</v>
          </cell>
          <cell r="Q81">
            <v>10</v>
          </cell>
          <cell r="R81">
            <v>0.83333333333333337</v>
          </cell>
          <cell r="S81" t="str">
            <v>+</v>
          </cell>
          <cell r="T81" t="str">
            <v>+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 t="str">
            <v>+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3</v>
          </cell>
          <cell r="AF81">
            <v>0.27272727272727271</v>
          </cell>
          <cell r="AG81">
            <v>1.106060606060606</v>
          </cell>
          <cell r="AH81">
            <v>1</v>
          </cell>
          <cell r="AI81">
            <v>1</v>
          </cell>
        </row>
        <row r="82">
          <cell r="A82" t="str">
            <v>9223</v>
          </cell>
          <cell r="B82" t="str">
            <v>Стакић</v>
          </cell>
          <cell r="C82" t="str">
            <v>Горан</v>
          </cell>
          <cell r="D82" t="str">
            <v>+</v>
          </cell>
          <cell r="E82" t="str">
            <v>+</v>
          </cell>
          <cell r="F82" t="str">
            <v>+</v>
          </cell>
          <cell r="G82" t="str">
            <v>+</v>
          </cell>
          <cell r="H82" t="str">
            <v>+</v>
          </cell>
          <cell r="I82" t="str">
            <v>+</v>
          </cell>
          <cell r="J82" t="str">
            <v>+</v>
          </cell>
          <cell r="K82">
            <v>0</v>
          </cell>
          <cell r="L82" t="str">
            <v>+</v>
          </cell>
          <cell r="M82">
            <v>0</v>
          </cell>
          <cell r="N82" t="str">
            <v>+</v>
          </cell>
          <cell r="O82" t="str">
            <v>+</v>
          </cell>
          <cell r="P82" t="str">
            <v>+</v>
          </cell>
          <cell r="Q82">
            <v>11</v>
          </cell>
          <cell r="R82">
            <v>0.91666666666666663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 t="str">
            <v>+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1</v>
          </cell>
          <cell r="AF82">
            <v>9.0909090909090912E-2</v>
          </cell>
          <cell r="AG82">
            <v>1.0075757575757576</v>
          </cell>
          <cell r="AH82">
            <v>1</v>
          </cell>
          <cell r="AI82">
            <v>1</v>
          </cell>
        </row>
        <row r="83">
          <cell r="A83" t="str">
            <v>9224</v>
          </cell>
          <cell r="B83" t="str">
            <v>Јанковић</v>
          </cell>
          <cell r="C83" t="str">
            <v>Дејан</v>
          </cell>
          <cell r="D83" t="str">
            <v>+</v>
          </cell>
          <cell r="E83" t="str">
            <v>+</v>
          </cell>
          <cell r="F83" t="str">
            <v>+</v>
          </cell>
          <cell r="G83" t="str">
            <v>+</v>
          </cell>
          <cell r="H83" t="str">
            <v>+</v>
          </cell>
          <cell r="I83" t="str">
            <v>+</v>
          </cell>
          <cell r="J83" t="str">
            <v>+</v>
          </cell>
          <cell r="K83">
            <v>0</v>
          </cell>
          <cell r="L83" t="str">
            <v>+</v>
          </cell>
          <cell r="M83" t="str">
            <v>+</v>
          </cell>
          <cell r="N83" t="str">
            <v>+</v>
          </cell>
          <cell r="O83" t="str">
            <v>+</v>
          </cell>
          <cell r="P83" t="str">
            <v>+</v>
          </cell>
          <cell r="Q83">
            <v>12</v>
          </cell>
          <cell r="R83">
            <v>1</v>
          </cell>
          <cell r="S83">
            <v>0</v>
          </cell>
          <cell r="T83" t="str">
            <v>+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1</v>
          </cell>
          <cell r="AF83">
            <v>9.0909090909090912E-2</v>
          </cell>
          <cell r="AG83">
            <v>1.0909090909090908</v>
          </cell>
          <cell r="AH83">
            <v>1</v>
          </cell>
          <cell r="AI83">
            <v>1</v>
          </cell>
        </row>
        <row r="84">
          <cell r="A84" t="str">
            <v>9225</v>
          </cell>
          <cell r="B84" t="str">
            <v>Бабић</v>
          </cell>
          <cell r="C84" t="str">
            <v>Никола</v>
          </cell>
          <cell r="D84" t="str">
            <v>+</v>
          </cell>
          <cell r="E84" t="str">
            <v>+</v>
          </cell>
          <cell r="F84" t="str">
            <v>+</v>
          </cell>
          <cell r="G84" t="str">
            <v>+</v>
          </cell>
          <cell r="H84" t="str">
            <v>+</v>
          </cell>
          <cell r="I84" t="str">
            <v>+</v>
          </cell>
          <cell r="J84" t="str">
            <v>+</v>
          </cell>
          <cell r="K84">
            <v>0</v>
          </cell>
          <cell r="L84" t="str">
            <v>+</v>
          </cell>
          <cell r="M84" t="str">
            <v>+</v>
          </cell>
          <cell r="N84" t="str">
            <v>+</v>
          </cell>
          <cell r="O84" t="str">
            <v>+</v>
          </cell>
          <cell r="P84" t="str">
            <v>+</v>
          </cell>
          <cell r="Q84">
            <v>12</v>
          </cell>
          <cell r="R84">
            <v>1</v>
          </cell>
          <cell r="S84">
            <v>0</v>
          </cell>
          <cell r="T84" t="str">
            <v>+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1</v>
          </cell>
          <cell r="AF84">
            <v>9.0909090909090912E-2</v>
          </cell>
          <cell r="AG84">
            <v>1.0909090909090908</v>
          </cell>
          <cell r="AH84">
            <v>1</v>
          </cell>
          <cell r="AI84">
            <v>1</v>
          </cell>
        </row>
        <row r="85">
          <cell r="A85" t="str">
            <v>9226</v>
          </cell>
          <cell r="B85" t="str">
            <v>Бајић</v>
          </cell>
          <cell r="C85" t="str">
            <v>Николина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</row>
        <row r="86">
          <cell r="A86" t="str">
            <v>9227</v>
          </cell>
          <cell r="B86" t="str">
            <v>Вуковић</v>
          </cell>
          <cell r="C86" t="str">
            <v>Иван</v>
          </cell>
          <cell r="D86">
            <v>0</v>
          </cell>
          <cell r="E86" t="str">
            <v>+</v>
          </cell>
          <cell r="F86" t="str">
            <v>+</v>
          </cell>
          <cell r="G86" t="str">
            <v>+</v>
          </cell>
          <cell r="H86" t="str">
            <v>+</v>
          </cell>
          <cell r="I86" t="str">
            <v>+</v>
          </cell>
          <cell r="J86" t="str">
            <v>+</v>
          </cell>
          <cell r="K86">
            <v>0</v>
          </cell>
          <cell r="L86" t="str">
            <v>+</v>
          </cell>
          <cell r="M86" t="str">
            <v>+</v>
          </cell>
          <cell r="N86">
            <v>0</v>
          </cell>
          <cell r="O86">
            <v>0</v>
          </cell>
          <cell r="P86">
            <v>0</v>
          </cell>
          <cell r="Q86">
            <v>8</v>
          </cell>
          <cell r="R86">
            <v>0.66666666666666663</v>
          </cell>
          <cell r="S86">
            <v>0</v>
          </cell>
          <cell r="T86">
            <v>0</v>
          </cell>
          <cell r="U86">
            <v>0</v>
          </cell>
          <cell r="V86" t="str">
            <v>+</v>
          </cell>
          <cell r="W86">
            <v>0</v>
          </cell>
          <cell r="X86">
            <v>0</v>
          </cell>
          <cell r="Y86">
            <v>0</v>
          </cell>
          <cell r="Z86" t="str">
            <v>+</v>
          </cell>
          <cell r="AA86" t="str">
            <v>+</v>
          </cell>
          <cell r="AB86">
            <v>0</v>
          </cell>
          <cell r="AC86">
            <v>0</v>
          </cell>
          <cell r="AD86">
            <v>0</v>
          </cell>
          <cell r="AE86">
            <v>3</v>
          </cell>
          <cell r="AF86">
            <v>0.27272727272727271</v>
          </cell>
          <cell r="AG86">
            <v>0.93939393939393934</v>
          </cell>
          <cell r="AH86">
            <v>0.93939393939393934</v>
          </cell>
          <cell r="AI86">
            <v>0.93939393939393934</v>
          </cell>
        </row>
        <row r="87">
          <cell r="A87" t="str">
            <v>9228</v>
          </cell>
          <cell r="B87" t="str">
            <v>Лозанчић</v>
          </cell>
          <cell r="C87" t="str">
            <v>Ален</v>
          </cell>
          <cell r="D87">
            <v>0</v>
          </cell>
          <cell r="E87" t="str">
            <v>+</v>
          </cell>
          <cell r="F87" t="str">
            <v>+</v>
          </cell>
          <cell r="G87" t="str">
            <v>+</v>
          </cell>
          <cell r="H87" t="str">
            <v>+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 t="str">
            <v>+</v>
          </cell>
          <cell r="O87" t="str">
            <v>+</v>
          </cell>
          <cell r="P87" t="str">
            <v>+</v>
          </cell>
          <cell r="Q87">
            <v>7</v>
          </cell>
          <cell r="R87">
            <v>0.58333333333333337</v>
          </cell>
          <cell r="S87">
            <v>0</v>
          </cell>
          <cell r="T87" t="str">
            <v>+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 t="str">
            <v>+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2</v>
          </cell>
          <cell r="AF87">
            <v>0.18181818181818182</v>
          </cell>
          <cell r="AG87">
            <v>0.76515151515151514</v>
          </cell>
          <cell r="AH87">
            <v>0.76515151515151514</v>
          </cell>
          <cell r="AI87">
            <v>0.76515151515151514</v>
          </cell>
        </row>
        <row r="88">
          <cell r="A88" t="str">
            <v>9229</v>
          </cell>
          <cell r="B88" t="str">
            <v>Стоканић</v>
          </cell>
          <cell r="C88" t="str">
            <v>Мирослав</v>
          </cell>
          <cell r="D88" t="str">
            <v>+</v>
          </cell>
          <cell r="E88" t="str">
            <v>+</v>
          </cell>
          <cell r="F88" t="str">
            <v>+</v>
          </cell>
          <cell r="G88" t="str">
            <v>+</v>
          </cell>
          <cell r="H88">
            <v>0</v>
          </cell>
          <cell r="I88">
            <v>0</v>
          </cell>
          <cell r="J88" t="str">
            <v>+</v>
          </cell>
          <cell r="K88">
            <v>0</v>
          </cell>
          <cell r="L88" t="str">
            <v>+</v>
          </cell>
          <cell r="M88" t="str">
            <v>+</v>
          </cell>
          <cell r="N88" t="str">
            <v>+</v>
          </cell>
          <cell r="O88">
            <v>0</v>
          </cell>
          <cell r="P88">
            <v>0</v>
          </cell>
          <cell r="Q88">
            <v>8</v>
          </cell>
          <cell r="R88">
            <v>0.66666666666666663</v>
          </cell>
          <cell r="S88">
            <v>0</v>
          </cell>
          <cell r="T88" t="str">
            <v>+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 t="str">
            <v>+</v>
          </cell>
          <cell r="Z88" t="str">
            <v>+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3</v>
          </cell>
          <cell r="AF88">
            <v>0.27272727272727271</v>
          </cell>
          <cell r="AG88">
            <v>0.93939393939393934</v>
          </cell>
          <cell r="AH88">
            <v>0.93939393939393934</v>
          </cell>
          <cell r="AI88">
            <v>0.93939393939393934</v>
          </cell>
        </row>
        <row r="89">
          <cell r="A89" t="str">
            <v>9230</v>
          </cell>
          <cell r="B89" t="str">
            <v>Видеканић</v>
          </cell>
          <cell r="C89" t="str">
            <v>Срђан</v>
          </cell>
          <cell r="D89" t="str">
            <v>+</v>
          </cell>
          <cell r="E89" t="str">
            <v>+</v>
          </cell>
          <cell r="F89" t="str">
            <v>+</v>
          </cell>
          <cell r="G89" t="str">
            <v>+</v>
          </cell>
          <cell r="H89" t="str">
            <v>+</v>
          </cell>
          <cell r="I89">
            <v>0</v>
          </cell>
          <cell r="J89" t="str">
            <v>+</v>
          </cell>
          <cell r="K89">
            <v>0</v>
          </cell>
          <cell r="L89">
            <v>0</v>
          </cell>
          <cell r="M89">
            <v>0</v>
          </cell>
          <cell r="N89" t="str">
            <v>+</v>
          </cell>
          <cell r="O89">
            <v>0</v>
          </cell>
          <cell r="P89">
            <v>0</v>
          </cell>
          <cell r="Q89">
            <v>7</v>
          </cell>
          <cell r="R89">
            <v>0.58333333333333337</v>
          </cell>
          <cell r="S89">
            <v>0</v>
          </cell>
          <cell r="T89" t="str">
            <v>+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</v>
          </cell>
          <cell r="AF89">
            <v>9.0909090909090912E-2</v>
          </cell>
          <cell r="AG89">
            <v>0.67424242424242431</v>
          </cell>
          <cell r="AH89">
            <v>0.67424242424242431</v>
          </cell>
          <cell r="AI89">
            <v>0.67424242424242431</v>
          </cell>
        </row>
        <row r="90">
          <cell r="A90" t="str">
            <v>9231</v>
          </cell>
          <cell r="B90" t="str">
            <v>Максимовић</v>
          </cell>
          <cell r="C90" t="str">
            <v>Сузана</v>
          </cell>
          <cell r="D90" t="str">
            <v>+</v>
          </cell>
          <cell r="E90" t="str">
            <v>+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 t="str">
            <v>+</v>
          </cell>
          <cell r="K90">
            <v>0</v>
          </cell>
          <cell r="L90" t="str">
            <v>+</v>
          </cell>
          <cell r="M90">
            <v>0</v>
          </cell>
          <cell r="N90" t="str">
            <v>+</v>
          </cell>
          <cell r="O90" t="str">
            <v>+</v>
          </cell>
          <cell r="P90">
            <v>0</v>
          </cell>
          <cell r="Q90">
            <v>6</v>
          </cell>
          <cell r="R90">
            <v>0.5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0.5</v>
          </cell>
          <cell r="AH90">
            <v>0.5</v>
          </cell>
          <cell r="AI90">
            <v>0.5</v>
          </cell>
        </row>
        <row r="91">
          <cell r="A91" t="str">
            <v>9232</v>
          </cell>
          <cell r="B91" t="str">
            <v>Будић</v>
          </cell>
          <cell r="C91" t="str">
            <v>Славко</v>
          </cell>
          <cell r="D91" t="str">
            <v>+</v>
          </cell>
          <cell r="E91" t="str">
            <v>+</v>
          </cell>
          <cell r="F91" t="str">
            <v>+</v>
          </cell>
          <cell r="G91" t="str">
            <v>+</v>
          </cell>
          <cell r="H91">
            <v>0</v>
          </cell>
          <cell r="I91">
            <v>0</v>
          </cell>
          <cell r="J91" t="str">
            <v>+</v>
          </cell>
          <cell r="K91">
            <v>0</v>
          </cell>
          <cell r="L91" t="str">
            <v>+</v>
          </cell>
          <cell r="M91" t="str">
            <v>+</v>
          </cell>
          <cell r="N91" t="str">
            <v>+</v>
          </cell>
          <cell r="O91">
            <v>0</v>
          </cell>
          <cell r="P91">
            <v>0</v>
          </cell>
          <cell r="Q91">
            <v>8</v>
          </cell>
          <cell r="R91">
            <v>0.66666666666666663</v>
          </cell>
          <cell r="S91" t="str">
            <v>+</v>
          </cell>
          <cell r="T91" t="str">
            <v>+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 t="str">
            <v>+</v>
          </cell>
          <cell r="Z91" t="str">
            <v>+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4</v>
          </cell>
          <cell r="AF91">
            <v>0.36363636363636365</v>
          </cell>
          <cell r="AG91">
            <v>1.0303030303030303</v>
          </cell>
          <cell r="AH91">
            <v>1</v>
          </cell>
          <cell r="AI91">
            <v>1</v>
          </cell>
        </row>
        <row r="92">
          <cell r="A92" t="str">
            <v>9233</v>
          </cell>
          <cell r="B92" t="str">
            <v>Опачић</v>
          </cell>
          <cell r="C92" t="str">
            <v>Данијела</v>
          </cell>
          <cell r="D92" t="str">
            <v>+</v>
          </cell>
          <cell r="E92" t="str">
            <v>+</v>
          </cell>
          <cell r="F92">
            <v>0</v>
          </cell>
          <cell r="G92" t="str">
            <v>+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 t="str">
            <v>+</v>
          </cell>
          <cell r="O92" t="str">
            <v>+</v>
          </cell>
          <cell r="P92">
            <v>0</v>
          </cell>
          <cell r="Q92">
            <v>5</v>
          </cell>
          <cell r="R92">
            <v>0.41666666666666669</v>
          </cell>
          <cell r="S92">
            <v>0</v>
          </cell>
          <cell r="T92" t="str">
            <v>+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1</v>
          </cell>
          <cell r="AF92">
            <v>9.0909090909090912E-2</v>
          </cell>
          <cell r="AG92">
            <v>0.50757575757575757</v>
          </cell>
          <cell r="AH92">
            <v>0.50757575757575757</v>
          </cell>
          <cell r="AI92">
            <v>0.50757575757575757</v>
          </cell>
        </row>
        <row r="93">
          <cell r="A93" t="str">
            <v>9234</v>
          </cell>
          <cell r="B93" t="str">
            <v>Ђукановић</v>
          </cell>
          <cell r="C93" t="str">
            <v>Чедомир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</row>
        <row r="94">
          <cell r="A94" t="str">
            <v>9235</v>
          </cell>
          <cell r="B94" t="str">
            <v>Лето</v>
          </cell>
          <cell r="C94" t="str">
            <v>Зоран</v>
          </cell>
          <cell r="D94">
            <v>0</v>
          </cell>
          <cell r="E94" t="str">
            <v>+</v>
          </cell>
          <cell r="F94">
            <v>0</v>
          </cell>
          <cell r="G94" t="str">
            <v>+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 t="str">
            <v>+</v>
          </cell>
          <cell r="O94">
            <v>0</v>
          </cell>
          <cell r="P94">
            <v>0</v>
          </cell>
          <cell r="Q94">
            <v>3</v>
          </cell>
          <cell r="R94">
            <v>0.25</v>
          </cell>
          <cell r="S94">
            <v>0</v>
          </cell>
          <cell r="T94" t="str">
            <v>+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 t="str">
            <v>+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2</v>
          </cell>
          <cell r="AF94">
            <v>0.18181818181818182</v>
          </cell>
          <cell r="AG94">
            <v>0.43181818181818182</v>
          </cell>
          <cell r="AH94">
            <v>0.43181818181818182</v>
          </cell>
          <cell r="AI94">
            <v>0.43181818181818182</v>
          </cell>
        </row>
        <row r="95">
          <cell r="A95" t="str">
            <v>9236</v>
          </cell>
          <cell r="B95" t="str">
            <v>Илић</v>
          </cell>
          <cell r="C95" t="str">
            <v>Милош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</row>
        <row r="96">
          <cell r="A96" t="str">
            <v>9237</v>
          </cell>
          <cell r="B96" t="str">
            <v>Благојевић</v>
          </cell>
          <cell r="C96" t="str">
            <v>Предраг</v>
          </cell>
          <cell r="D96" t="str">
            <v>+</v>
          </cell>
          <cell r="E96">
            <v>0</v>
          </cell>
          <cell r="F96" t="str">
            <v>+</v>
          </cell>
          <cell r="G96" t="str">
            <v>+</v>
          </cell>
          <cell r="H96" t="str">
            <v>+</v>
          </cell>
          <cell r="I96" t="str">
            <v>+</v>
          </cell>
          <cell r="J96" t="str">
            <v>+</v>
          </cell>
          <cell r="K96">
            <v>0</v>
          </cell>
          <cell r="L96" t="str">
            <v>+</v>
          </cell>
          <cell r="M96" t="str">
            <v>+</v>
          </cell>
          <cell r="N96" t="str">
            <v>+</v>
          </cell>
          <cell r="O96" t="str">
            <v>+</v>
          </cell>
          <cell r="P96">
            <v>0</v>
          </cell>
          <cell r="Q96">
            <v>10</v>
          </cell>
          <cell r="R96">
            <v>0.83333333333333337</v>
          </cell>
          <cell r="S96">
            <v>0</v>
          </cell>
          <cell r="T96" t="str">
            <v>+</v>
          </cell>
          <cell r="U96">
            <v>0</v>
          </cell>
          <cell r="V96">
            <v>0</v>
          </cell>
          <cell r="W96" t="str">
            <v>+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2</v>
          </cell>
          <cell r="AF96">
            <v>0.18181818181818182</v>
          </cell>
          <cell r="AG96">
            <v>1.0151515151515151</v>
          </cell>
          <cell r="AH96">
            <v>1</v>
          </cell>
          <cell r="AI96">
            <v>1</v>
          </cell>
        </row>
        <row r="97">
          <cell r="A97" t="str">
            <v>9238</v>
          </cell>
          <cell r="B97" t="str">
            <v>Михајловић</v>
          </cell>
          <cell r="C97" t="str">
            <v>Анђела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 t="str">
            <v>+</v>
          </cell>
          <cell r="K97">
            <v>0</v>
          </cell>
          <cell r="L97" t="str">
            <v>+</v>
          </cell>
          <cell r="M97" t="str">
            <v>+</v>
          </cell>
          <cell r="N97" t="str">
            <v>+</v>
          </cell>
          <cell r="O97" t="str">
            <v>+</v>
          </cell>
          <cell r="P97" t="str">
            <v>+</v>
          </cell>
          <cell r="Q97">
            <v>6</v>
          </cell>
          <cell r="R97">
            <v>0.5</v>
          </cell>
          <cell r="S97">
            <v>0</v>
          </cell>
          <cell r="T97" t="str">
            <v>+</v>
          </cell>
          <cell r="U97" t="str">
            <v>+</v>
          </cell>
          <cell r="V97" t="str">
            <v>+</v>
          </cell>
          <cell r="W97" t="str">
            <v>+</v>
          </cell>
          <cell r="X97" t="str">
            <v>+</v>
          </cell>
          <cell r="Y97" t="str">
            <v>+</v>
          </cell>
          <cell r="Z97" t="str">
            <v>+</v>
          </cell>
          <cell r="AA97" t="str">
            <v>+</v>
          </cell>
          <cell r="AB97">
            <v>0</v>
          </cell>
          <cell r="AC97">
            <v>0</v>
          </cell>
          <cell r="AD97">
            <v>0</v>
          </cell>
          <cell r="AE97">
            <v>8</v>
          </cell>
          <cell r="AF97">
            <v>0.72727272727272729</v>
          </cell>
          <cell r="AG97">
            <v>1.2272727272727273</v>
          </cell>
          <cell r="AH97">
            <v>1</v>
          </cell>
          <cell r="AI97">
            <v>1</v>
          </cell>
        </row>
        <row r="98">
          <cell r="A98" t="str">
            <v>9239</v>
          </cell>
          <cell r="B98" t="str">
            <v>Стојчевић</v>
          </cell>
          <cell r="C98" t="str">
            <v>Лука</v>
          </cell>
          <cell r="D98">
            <v>0</v>
          </cell>
          <cell r="E98" t="str">
            <v>+</v>
          </cell>
          <cell r="F98" t="str">
            <v>+</v>
          </cell>
          <cell r="G98" t="str">
            <v>+</v>
          </cell>
          <cell r="H98" t="str">
            <v>+</v>
          </cell>
          <cell r="I98" t="str">
            <v>+</v>
          </cell>
          <cell r="J98" t="str">
            <v>+</v>
          </cell>
          <cell r="K98">
            <v>0</v>
          </cell>
          <cell r="L98" t="str">
            <v>+</v>
          </cell>
          <cell r="M98">
            <v>0</v>
          </cell>
          <cell r="N98" t="str">
            <v>+</v>
          </cell>
          <cell r="O98" t="str">
            <v>+</v>
          </cell>
          <cell r="P98" t="str">
            <v>+</v>
          </cell>
          <cell r="Q98">
            <v>10</v>
          </cell>
          <cell r="R98">
            <v>0.83333333333333337</v>
          </cell>
          <cell r="S98">
            <v>0</v>
          </cell>
          <cell r="T98" t="str">
            <v>+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1</v>
          </cell>
          <cell r="AF98">
            <v>9.0909090909090912E-2</v>
          </cell>
          <cell r="AG98">
            <v>0.92424242424242431</v>
          </cell>
          <cell r="AH98">
            <v>0.92424242424242431</v>
          </cell>
          <cell r="AI98">
            <v>0.92424242424242431</v>
          </cell>
        </row>
        <row r="99">
          <cell r="A99" t="str">
            <v>9240</v>
          </cell>
          <cell r="B99" t="str">
            <v>Гогић</v>
          </cell>
          <cell r="C99" t="str">
            <v>Бобан</v>
          </cell>
          <cell r="D99">
            <v>0</v>
          </cell>
          <cell r="E99">
            <v>0</v>
          </cell>
          <cell r="F99" t="str">
            <v>+</v>
          </cell>
          <cell r="G99" t="str">
            <v>+</v>
          </cell>
          <cell r="H99">
            <v>0</v>
          </cell>
          <cell r="I99">
            <v>0</v>
          </cell>
          <cell r="J99" t="str">
            <v>+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3</v>
          </cell>
          <cell r="R99">
            <v>0.25</v>
          </cell>
          <cell r="S99" t="str">
            <v>+</v>
          </cell>
          <cell r="T99" t="str">
            <v>+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2</v>
          </cell>
          <cell r="AF99">
            <v>0.18181818181818182</v>
          </cell>
          <cell r="AG99">
            <v>0.43181818181818182</v>
          </cell>
          <cell r="AH99">
            <v>0.43181818181818182</v>
          </cell>
          <cell r="AI99">
            <v>0.43181818181818182</v>
          </cell>
        </row>
        <row r="100">
          <cell r="A100" t="str">
            <v>9241</v>
          </cell>
          <cell r="B100" t="str">
            <v>Петреш</v>
          </cell>
          <cell r="C100" t="str">
            <v>Јована</v>
          </cell>
          <cell r="D100">
            <v>0</v>
          </cell>
          <cell r="E100" t="str">
            <v>+</v>
          </cell>
          <cell r="F100" t="str">
            <v>+</v>
          </cell>
          <cell r="G100" t="str">
            <v>+</v>
          </cell>
          <cell r="H100">
            <v>0</v>
          </cell>
          <cell r="I100">
            <v>0</v>
          </cell>
          <cell r="J100" t="str">
            <v>+</v>
          </cell>
          <cell r="K100">
            <v>0</v>
          </cell>
          <cell r="L100">
            <v>0</v>
          </cell>
          <cell r="M100">
            <v>0</v>
          </cell>
          <cell r="N100" t="str">
            <v>+</v>
          </cell>
          <cell r="O100" t="str">
            <v>+</v>
          </cell>
          <cell r="P100" t="str">
            <v>+</v>
          </cell>
          <cell r="Q100">
            <v>7</v>
          </cell>
          <cell r="R100">
            <v>0.58333333333333337</v>
          </cell>
          <cell r="S100">
            <v>0</v>
          </cell>
          <cell r="T100">
            <v>0</v>
          </cell>
          <cell r="U100">
            <v>0</v>
          </cell>
          <cell r="V100" t="str">
            <v>+</v>
          </cell>
          <cell r="W100">
            <v>0</v>
          </cell>
          <cell r="X100">
            <v>0</v>
          </cell>
          <cell r="Y100" t="str">
            <v>+</v>
          </cell>
          <cell r="Z100" t="str">
            <v>+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3</v>
          </cell>
          <cell r="AF100">
            <v>0.27272727272727271</v>
          </cell>
          <cell r="AG100">
            <v>0.85606060606060608</v>
          </cell>
          <cell r="AH100">
            <v>0.85606060606060608</v>
          </cell>
          <cell r="AI100">
            <v>0.85606060606060608</v>
          </cell>
        </row>
        <row r="101">
          <cell r="A101" t="str">
            <v>9242</v>
          </cell>
          <cell r="B101" t="str">
            <v>Бјељац</v>
          </cell>
          <cell r="C101" t="str">
            <v>Срђан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</row>
        <row r="102">
          <cell r="A102" t="str">
            <v>9243</v>
          </cell>
          <cell r="B102" t="str">
            <v>Руњо</v>
          </cell>
          <cell r="C102" t="str">
            <v>Јелена</v>
          </cell>
          <cell r="D102">
            <v>0</v>
          </cell>
          <cell r="E102" t="str">
            <v>+</v>
          </cell>
          <cell r="F102" t="str">
            <v>+</v>
          </cell>
          <cell r="G102" t="str">
            <v>+</v>
          </cell>
          <cell r="H102" t="str">
            <v>+</v>
          </cell>
          <cell r="I102" t="str">
            <v>+</v>
          </cell>
          <cell r="J102" t="str">
            <v>+</v>
          </cell>
          <cell r="K102">
            <v>0</v>
          </cell>
          <cell r="L102" t="str">
            <v>+</v>
          </cell>
          <cell r="M102" t="str">
            <v>+</v>
          </cell>
          <cell r="N102" t="str">
            <v>+</v>
          </cell>
          <cell r="O102" t="str">
            <v>+</v>
          </cell>
          <cell r="P102">
            <v>0</v>
          </cell>
          <cell r="Q102">
            <v>10</v>
          </cell>
          <cell r="R102">
            <v>0.83333333333333337</v>
          </cell>
          <cell r="S102">
            <v>0</v>
          </cell>
          <cell r="T102" t="str">
            <v>+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1</v>
          </cell>
          <cell r="AF102">
            <v>9.0909090909090912E-2</v>
          </cell>
          <cell r="AG102">
            <v>0.92424242424242431</v>
          </cell>
          <cell r="AH102">
            <v>0.92424242424242431</v>
          </cell>
          <cell r="AI102">
            <v>0.92424242424242431</v>
          </cell>
        </row>
        <row r="103">
          <cell r="A103" t="str">
            <v>9244</v>
          </cell>
          <cell r="B103" t="str">
            <v>Мандић</v>
          </cell>
          <cell r="C103" t="str">
            <v>Балша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</row>
        <row r="104">
          <cell r="A104" t="str">
            <v>9245</v>
          </cell>
          <cell r="B104" t="str">
            <v>Лукач</v>
          </cell>
          <cell r="C104" t="str">
            <v>Марко</v>
          </cell>
          <cell r="D104" t="str">
            <v>+</v>
          </cell>
          <cell r="E104" t="str">
            <v>+</v>
          </cell>
          <cell r="F104" t="str">
            <v>+</v>
          </cell>
          <cell r="G104" t="str">
            <v>+</v>
          </cell>
          <cell r="H104" t="str">
            <v>+</v>
          </cell>
          <cell r="I104" t="str">
            <v>+</v>
          </cell>
          <cell r="J104" t="str">
            <v>+</v>
          </cell>
          <cell r="K104">
            <v>0</v>
          </cell>
          <cell r="L104" t="str">
            <v>+</v>
          </cell>
          <cell r="M104" t="str">
            <v>+</v>
          </cell>
          <cell r="N104" t="str">
            <v>+</v>
          </cell>
          <cell r="O104" t="str">
            <v>+</v>
          </cell>
          <cell r="P104" t="str">
            <v>+</v>
          </cell>
          <cell r="Q104">
            <v>12</v>
          </cell>
          <cell r="R104">
            <v>1</v>
          </cell>
          <cell r="S104">
            <v>0</v>
          </cell>
          <cell r="T104" t="str">
            <v>+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1</v>
          </cell>
          <cell r="AF104">
            <v>9.0909090909090912E-2</v>
          </cell>
          <cell r="AG104">
            <v>1.0909090909090908</v>
          </cell>
          <cell r="AH104">
            <v>1</v>
          </cell>
          <cell r="AI104">
            <v>1</v>
          </cell>
        </row>
        <row r="105">
          <cell r="A105" t="str">
            <v>9246</v>
          </cell>
          <cell r="B105" t="str">
            <v>Ристић</v>
          </cell>
          <cell r="C105" t="str">
            <v>Борка</v>
          </cell>
          <cell r="D105">
            <v>0</v>
          </cell>
          <cell r="E105">
            <v>0</v>
          </cell>
          <cell r="F105" t="str">
            <v>+</v>
          </cell>
          <cell r="G105" t="str">
            <v>+</v>
          </cell>
          <cell r="H105" t="str">
            <v>+</v>
          </cell>
          <cell r="I105" t="str">
            <v>+</v>
          </cell>
          <cell r="J105" t="str">
            <v>+</v>
          </cell>
          <cell r="K105">
            <v>0</v>
          </cell>
          <cell r="L105" t="str">
            <v>+</v>
          </cell>
          <cell r="M105" t="str">
            <v>+</v>
          </cell>
          <cell r="N105" t="str">
            <v>+</v>
          </cell>
          <cell r="O105" t="str">
            <v>+</v>
          </cell>
          <cell r="P105" t="str">
            <v>+</v>
          </cell>
          <cell r="Q105">
            <v>10</v>
          </cell>
          <cell r="R105">
            <v>0.83333333333333337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 t="str">
            <v>+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1</v>
          </cell>
          <cell r="AF105">
            <v>9.0909090909090912E-2</v>
          </cell>
          <cell r="AG105">
            <v>0.92424242424242431</v>
          </cell>
          <cell r="AH105">
            <v>0.92424242424242431</v>
          </cell>
          <cell r="AI105">
            <v>0.92424242424242431</v>
          </cell>
        </row>
        <row r="106">
          <cell r="A106" t="str">
            <v>9247</v>
          </cell>
          <cell r="B106" t="str">
            <v>Шкоро</v>
          </cell>
          <cell r="C106" t="str">
            <v>Александра</v>
          </cell>
          <cell r="D106">
            <v>0</v>
          </cell>
          <cell r="E106">
            <v>0</v>
          </cell>
          <cell r="F106" t="str">
            <v>+</v>
          </cell>
          <cell r="G106" t="str">
            <v>+</v>
          </cell>
          <cell r="H106" t="str">
            <v>+</v>
          </cell>
          <cell r="I106" t="str">
            <v>+</v>
          </cell>
          <cell r="J106" t="str">
            <v>+</v>
          </cell>
          <cell r="K106">
            <v>0</v>
          </cell>
          <cell r="L106" t="str">
            <v>+</v>
          </cell>
          <cell r="M106" t="str">
            <v>+</v>
          </cell>
          <cell r="N106" t="str">
            <v>+</v>
          </cell>
          <cell r="O106" t="str">
            <v>+</v>
          </cell>
          <cell r="P106" t="str">
            <v>+</v>
          </cell>
          <cell r="Q106">
            <v>10</v>
          </cell>
          <cell r="R106">
            <v>0.83333333333333337</v>
          </cell>
          <cell r="S106" t="str">
            <v>+</v>
          </cell>
          <cell r="T106">
            <v>0</v>
          </cell>
          <cell r="U106">
            <v>0</v>
          </cell>
          <cell r="V106">
            <v>0</v>
          </cell>
          <cell r="W106" t="str">
            <v>+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2</v>
          </cell>
          <cell r="AF106">
            <v>0.18181818181818182</v>
          </cell>
          <cell r="AG106">
            <v>1.0151515151515151</v>
          </cell>
          <cell r="AH106">
            <v>1</v>
          </cell>
          <cell r="AI106">
            <v>1</v>
          </cell>
        </row>
        <row r="107">
          <cell r="A107" t="str">
            <v>9248</v>
          </cell>
          <cell r="B107" t="str">
            <v>Буловић</v>
          </cell>
          <cell r="C107" t="str">
            <v>Петар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</row>
        <row r="108">
          <cell r="A108" t="str">
            <v>9249</v>
          </cell>
          <cell r="B108" t="str">
            <v>Берендика</v>
          </cell>
          <cell r="C108" t="str">
            <v>Невен</v>
          </cell>
          <cell r="D108" t="str">
            <v>+</v>
          </cell>
          <cell r="E108" t="str">
            <v>+</v>
          </cell>
          <cell r="F108" t="str">
            <v>+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3</v>
          </cell>
          <cell r="R108">
            <v>0.25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 t="str">
            <v>+</v>
          </cell>
          <cell r="Z108" t="str">
            <v>+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2</v>
          </cell>
          <cell r="AF108">
            <v>0.18181818181818182</v>
          </cell>
          <cell r="AG108">
            <v>0.43181818181818182</v>
          </cell>
          <cell r="AH108">
            <v>0.43181818181818182</v>
          </cell>
          <cell r="AI108">
            <v>0.43181818181818182</v>
          </cell>
        </row>
        <row r="109">
          <cell r="A109" t="str">
            <v>9250</v>
          </cell>
          <cell r="B109" t="str">
            <v>Дукић</v>
          </cell>
          <cell r="C109" t="str">
            <v>Наташа</v>
          </cell>
          <cell r="D109" t="str">
            <v>+</v>
          </cell>
          <cell r="E109" t="str">
            <v>+</v>
          </cell>
          <cell r="F109" t="str">
            <v>+</v>
          </cell>
          <cell r="G109" t="str">
            <v>+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 t="str">
            <v>+</v>
          </cell>
          <cell r="O109" t="str">
            <v>+</v>
          </cell>
          <cell r="P109" t="str">
            <v>+</v>
          </cell>
          <cell r="Q109">
            <v>7</v>
          </cell>
          <cell r="R109">
            <v>0.58333333333333337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 t="str">
            <v>+</v>
          </cell>
          <cell r="Z109" t="str">
            <v>+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2</v>
          </cell>
          <cell r="AF109">
            <v>0.18181818181818182</v>
          </cell>
          <cell r="AG109">
            <v>0.76515151515151514</v>
          </cell>
          <cell r="AH109">
            <v>0.76515151515151514</v>
          </cell>
          <cell r="AI109">
            <v>0.76515151515151514</v>
          </cell>
        </row>
        <row r="110">
          <cell r="A110" t="str">
            <v>9251</v>
          </cell>
          <cell r="B110" t="str">
            <v>Чикић</v>
          </cell>
          <cell r="C110" t="str">
            <v>Немања</v>
          </cell>
          <cell r="D110">
            <v>0</v>
          </cell>
          <cell r="E110" t="str">
            <v>+</v>
          </cell>
          <cell r="F110" t="str">
            <v>+</v>
          </cell>
          <cell r="G110">
            <v>0</v>
          </cell>
          <cell r="H110">
            <v>0</v>
          </cell>
          <cell r="I110" t="str">
            <v>+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 t="str">
            <v>+</v>
          </cell>
          <cell r="O110" t="str">
            <v>+</v>
          </cell>
          <cell r="P110">
            <v>0</v>
          </cell>
          <cell r="Q110">
            <v>5</v>
          </cell>
          <cell r="R110">
            <v>0.41666666666666669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 t="str">
            <v>+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1</v>
          </cell>
          <cell r="AF110">
            <v>9.0909090909090912E-2</v>
          </cell>
          <cell r="AG110">
            <v>0.50757575757575757</v>
          </cell>
          <cell r="AH110">
            <v>0.50757575757575757</v>
          </cell>
          <cell r="AI110">
            <v>0.50757575757575757</v>
          </cell>
        </row>
        <row r="111">
          <cell r="A111" t="str">
            <v>9252</v>
          </cell>
          <cell r="B111" t="str">
            <v>Деспот</v>
          </cell>
          <cell r="C111" t="str">
            <v>Дејан</v>
          </cell>
          <cell r="D111" t="str">
            <v>+</v>
          </cell>
          <cell r="E111" t="str">
            <v>+</v>
          </cell>
          <cell r="F111" t="str">
            <v>+</v>
          </cell>
          <cell r="G111" t="str">
            <v>+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 t="str">
            <v>+</v>
          </cell>
          <cell r="O111">
            <v>0</v>
          </cell>
          <cell r="P111">
            <v>0</v>
          </cell>
          <cell r="Q111">
            <v>5</v>
          </cell>
          <cell r="R111">
            <v>0.41666666666666669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 t="str">
            <v>+</v>
          </cell>
          <cell r="Z111" t="str">
            <v>+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2</v>
          </cell>
          <cell r="AF111">
            <v>0.18181818181818182</v>
          </cell>
          <cell r="AG111">
            <v>0.59848484848484851</v>
          </cell>
          <cell r="AH111">
            <v>0.59848484848484851</v>
          </cell>
          <cell r="AI111">
            <v>0.59848484848484851</v>
          </cell>
        </row>
        <row r="112">
          <cell r="A112" t="str">
            <v>9253</v>
          </cell>
          <cell r="B112" t="str">
            <v>Плавшић</v>
          </cell>
          <cell r="C112" t="str">
            <v>Мирослав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</row>
        <row r="113">
          <cell r="A113" t="str">
            <v>9254</v>
          </cell>
          <cell r="B113" t="str">
            <v>Јаковљевић</v>
          </cell>
          <cell r="C113" t="str">
            <v>Драган</v>
          </cell>
          <cell r="D113" t="str">
            <v>+</v>
          </cell>
          <cell r="E113" t="str">
            <v>+</v>
          </cell>
          <cell r="F113" t="str">
            <v>+</v>
          </cell>
          <cell r="G113" t="str">
            <v>+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 t="str">
            <v>+</v>
          </cell>
          <cell r="O113" t="str">
            <v>+</v>
          </cell>
          <cell r="P113" t="str">
            <v>+</v>
          </cell>
          <cell r="Q113">
            <v>7</v>
          </cell>
          <cell r="R113">
            <v>0.58333333333333337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 t="str">
            <v>+</v>
          </cell>
          <cell r="Z113" t="str">
            <v>+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2</v>
          </cell>
          <cell r="AF113">
            <v>0.18181818181818182</v>
          </cell>
          <cell r="AG113">
            <v>0.76515151515151514</v>
          </cell>
          <cell r="AH113">
            <v>0.76515151515151514</v>
          </cell>
          <cell r="AI113">
            <v>0.76515151515151514</v>
          </cell>
        </row>
        <row r="114">
          <cell r="A114" t="str">
            <v>9255</v>
          </cell>
          <cell r="B114" t="str">
            <v>Куртиновић</v>
          </cell>
          <cell r="C114" t="str">
            <v>Златка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</row>
        <row r="115">
          <cell r="A115" t="str">
            <v>9256</v>
          </cell>
          <cell r="B115" t="str">
            <v>Трбојевић</v>
          </cell>
          <cell r="C115" t="str">
            <v>Синиша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</row>
        <row r="116">
          <cell r="A116" t="str">
            <v>9257</v>
          </cell>
          <cell r="B116" t="str">
            <v>Гаврић</v>
          </cell>
          <cell r="C116" t="str">
            <v>Здравко</v>
          </cell>
          <cell r="D116" t="str">
            <v>+</v>
          </cell>
          <cell r="E116" t="str">
            <v>+</v>
          </cell>
          <cell r="F116">
            <v>0</v>
          </cell>
          <cell r="G116" t="str">
            <v>+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3</v>
          </cell>
          <cell r="R116">
            <v>0.25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 t="str">
            <v>+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1</v>
          </cell>
          <cell r="AF116">
            <v>9.0909090909090912E-2</v>
          </cell>
          <cell r="AG116">
            <v>0.34090909090909094</v>
          </cell>
          <cell r="AH116">
            <v>0.34090909090909094</v>
          </cell>
          <cell r="AI116">
            <v>0.34090909090909094</v>
          </cell>
        </row>
        <row r="117">
          <cell r="A117" t="str">
            <v>9258</v>
          </cell>
          <cell r="B117" t="str">
            <v>Милотић</v>
          </cell>
          <cell r="C117" t="str">
            <v>Синиша</v>
          </cell>
          <cell r="D117">
            <v>0</v>
          </cell>
          <cell r="E117" t="str">
            <v>+</v>
          </cell>
          <cell r="F117" t="str">
            <v>+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 t="str">
            <v>+</v>
          </cell>
          <cell r="O117" t="str">
            <v>+</v>
          </cell>
          <cell r="P117" t="str">
            <v>+</v>
          </cell>
          <cell r="Q117">
            <v>5</v>
          </cell>
          <cell r="R117">
            <v>0.41666666666666669</v>
          </cell>
          <cell r="S117" t="str">
            <v>+</v>
          </cell>
          <cell r="T117" t="str">
            <v>+</v>
          </cell>
          <cell r="U117">
            <v>0</v>
          </cell>
          <cell r="V117" t="str">
            <v>+</v>
          </cell>
          <cell r="W117" t="str">
            <v>+</v>
          </cell>
          <cell r="X117">
            <v>0</v>
          </cell>
          <cell r="Y117">
            <v>0</v>
          </cell>
          <cell r="Z117" t="str">
            <v>+</v>
          </cell>
          <cell r="AA117" t="str">
            <v>+</v>
          </cell>
          <cell r="AB117">
            <v>0</v>
          </cell>
          <cell r="AC117">
            <v>0</v>
          </cell>
          <cell r="AD117">
            <v>0</v>
          </cell>
          <cell r="AE117">
            <v>6</v>
          </cell>
          <cell r="AF117">
            <v>0.54545454545454541</v>
          </cell>
          <cell r="AG117">
            <v>0.96212121212121215</v>
          </cell>
          <cell r="AH117">
            <v>0.96212121212121215</v>
          </cell>
          <cell r="AI117">
            <v>0.96212121212121215</v>
          </cell>
        </row>
        <row r="118">
          <cell r="A118" t="str">
            <v>9259</v>
          </cell>
          <cell r="B118" t="str">
            <v>Малић</v>
          </cell>
          <cell r="C118" t="str">
            <v>Лана</v>
          </cell>
          <cell r="D118" t="str">
            <v>+</v>
          </cell>
          <cell r="E118" t="str">
            <v>+</v>
          </cell>
          <cell r="F118" t="str">
            <v>+</v>
          </cell>
          <cell r="G118" t="str">
            <v>+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 t="str">
            <v>+</v>
          </cell>
          <cell r="O118">
            <v>0</v>
          </cell>
          <cell r="P118">
            <v>0</v>
          </cell>
          <cell r="Q118">
            <v>5</v>
          </cell>
          <cell r="R118">
            <v>0.41666666666666669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 t="str">
            <v>+</v>
          </cell>
          <cell r="Z118" t="str">
            <v>+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2</v>
          </cell>
          <cell r="AF118">
            <v>0.18181818181818182</v>
          </cell>
          <cell r="AG118">
            <v>0.59848484848484851</v>
          </cell>
          <cell r="AH118">
            <v>0.59848484848484851</v>
          </cell>
          <cell r="AI118">
            <v>0.59848484848484851</v>
          </cell>
        </row>
        <row r="119">
          <cell r="A119" t="str">
            <v>9260</v>
          </cell>
          <cell r="B119" t="str">
            <v>Аксентијевић</v>
          </cell>
          <cell r="C119" t="str">
            <v>Владимир</v>
          </cell>
          <cell r="D119" t="str">
            <v>+</v>
          </cell>
          <cell r="E119">
            <v>0</v>
          </cell>
          <cell r="F119" t="str">
            <v>+</v>
          </cell>
          <cell r="G119" t="str">
            <v>+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 t="str">
            <v>+</v>
          </cell>
          <cell r="O119" t="str">
            <v>+</v>
          </cell>
          <cell r="P119">
            <v>0</v>
          </cell>
          <cell r="Q119">
            <v>5</v>
          </cell>
          <cell r="R119">
            <v>0.41666666666666669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 t="str">
            <v>+</v>
          </cell>
          <cell r="Z119" t="str">
            <v>+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2</v>
          </cell>
          <cell r="AF119">
            <v>0.18181818181818182</v>
          </cell>
          <cell r="AG119">
            <v>0.59848484848484851</v>
          </cell>
          <cell r="AH119">
            <v>0.59848484848484851</v>
          </cell>
          <cell r="AI119">
            <v>0.59848484848484851</v>
          </cell>
        </row>
        <row r="120">
          <cell r="A120" t="str">
            <v>9261</v>
          </cell>
          <cell r="B120" t="str">
            <v>Мајкић</v>
          </cell>
          <cell r="C120" t="str">
            <v>Јелена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</row>
        <row r="121">
          <cell r="A121" t="str">
            <v>9262</v>
          </cell>
          <cell r="B121" t="str">
            <v>Ћеклић</v>
          </cell>
          <cell r="C121" t="str">
            <v>Срђан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 t="str">
            <v>+</v>
          </cell>
          <cell r="K121">
            <v>0</v>
          </cell>
          <cell r="L121" t="str">
            <v>+</v>
          </cell>
          <cell r="M121">
            <v>0</v>
          </cell>
          <cell r="N121" t="str">
            <v>+</v>
          </cell>
          <cell r="O121" t="str">
            <v>+</v>
          </cell>
          <cell r="P121" t="str">
            <v>+</v>
          </cell>
          <cell r="Q121">
            <v>5</v>
          </cell>
          <cell r="R121">
            <v>0.41666666666666669</v>
          </cell>
          <cell r="S121">
            <v>0</v>
          </cell>
          <cell r="T121" t="str">
            <v>+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 t="str">
            <v>+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2</v>
          </cell>
          <cell r="AF121">
            <v>0.18181818181818182</v>
          </cell>
          <cell r="AG121">
            <v>0.59848484848484851</v>
          </cell>
          <cell r="AH121">
            <v>0.59848484848484851</v>
          </cell>
          <cell r="AI121">
            <v>0.59848484848484851</v>
          </cell>
        </row>
        <row r="122">
          <cell r="A122" t="str">
            <v>9263</v>
          </cell>
          <cell r="B122" t="str">
            <v>Јагодић</v>
          </cell>
          <cell r="C122" t="str">
            <v>Александар</v>
          </cell>
          <cell r="D122" t="str">
            <v>+</v>
          </cell>
          <cell r="E122" t="str">
            <v>+</v>
          </cell>
          <cell r="F122" t="str">
            <v>+</v>
          </cell>
          <cell r="G122" t="str">
            <v>+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 t="str">
            <v>+</v>
          </cell>
          <cell r="O122" t="str">
            <v>+</v>
          </cell>
          <cell r="P122" t="str">
            <v>+</v>
          </cell>
          <cell r="Q122">
            <v>7</v>
          </cell>
          <cell r="R122">
            <v>0.58333333333333337</v>
          </cell>
          <cell r="S122" t="str">
            <v>+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 t="str">
            <v>+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2</v>
          </cell>
          <cell r="AF122">
            <v>0.18181818181818182</v>
          </cell>
          <cell r="AG122">
            <v>0.76515151515151514</v>
          </cell>
          <cell r="AH122">
            <v>0.76515151515151514</v>
          </cell>
          <cell r="AI122">
            <v>0.76515151515151514</v>
          </cell>
        </row>
        <row r="123">
          <cell r="A123" t="str">
            <v>9264</v>
          </cell>
          <cell r="B123" t="str">
            <v>Дрљача</v>
          </cell>
          <cell r="C123" t="str">
            <v>Мирослава</v>
          </cell>
          <cell r="D123" t="str">
            <v>+</v>
          </cell>
          <cell r="E123" t="str">
            <v>+</v>
          </cell>
          <cell r="F123" t="str">
            <v>+</v>
          </cell>
          <cell r="G123" t="str">
            <v>+</v>
          </cell>
          <cell r="H123">
            <v>0</v>
          </cell>
          <cell r="I123">
            <v>0</v>
          </cell>
          <cell r="J123" t="str">
            <v>+</v>
          </cell>
          <cell r="K123">
            <v>0</v>
          </cell>
          <cell r="L123" t="str">
            <v>+</v>
          </cell>
          <cell r="M123">
            <v>0</v>
          </cell>
          <cell r="N123" t="str">
            <v>+</v>
          </cell>
          <cell r="O123" t="str">
            <v>+</v>
          </cell>
          <cell r="P123" t="str">
            <v>+</v>
          </cell>
          <cell r="Q123">
            <v>9</v>
          </cell>
          <cell r="R123">
            <v>0.75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 t="str">
            <v>+</v>
          </cell>
          <cell r="Z123" t="str">
            <v>+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2</v>
          </cell>
          <cell r="AF123">
            <v>0.18181818181818182</v>
          </cell>
          <cell r="AG123">
            <v>0.93181818181818188</v>
          </cell>
          <cell r="AH123">
            <v>0.93181818181818188</v>
          </cell>
          <cell r="AI123">
            <v>0.93181818181818188</v>
          </cell>
        </row>
        <row r="124">
          <cell r="A124" t="str">
            <v>9265</v>
          </cell>
          <cell r="B124" t="str">
            <v>Гуслов</v>
          </cell>
          <cell r="C124" t="str">
            <v>Тијана</v>
          </cell>
          <cell r="D124" t="str">
            <v>+</v>
          </cell>
          <cell r="E124" t="str">
            <v>+</v>
          </cell>
          <cell r="F124" t="str">
            <v>+</v>
          </cell>
          <cell r="G124" t="str">
            <v>+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 t="str">
            <v>+</v>
          </cell>
          <cell r="O124">
            <v>0</v>
          </cell>
          <cell r="P124">
            <v>0</v>
          </cell>
          <cell r="Q124">
            <v>5</v>
          </cell>
          <cell r="R124">
            <v>0.41666666666666669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 t="str">
            <v>+</v>
          </cell>
          <cell r="Z124" t="str">
            <v>+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2</v>
          </cell>
          <cell r="AF124">
            <v>0.18181818181818182</v>
          </cell>
          <cell r="AG124">
            <v>0.59848484848484851</v>
          </cell>
          <cell r="AH124">
            <v>0.59848484848484851</v>
          </cell>
          <cell r="AI124">
            <v>0.59848484848484851</v>
          </cell>
        </row>
        <row r="125">
          <cell r="A125" t="str">
            <v>9266</v>
          </cell>
          <cell r="B125" t="str">
            <v>Јосиповић</v>
          </cell>
          <cell r="C125" t="str">
            <v>Марко</v>
          </cell>
          <cell r="D125" t="str">
            <v>+</v>
          </cell>
          <cell r="E125" t="str">
            <v>+</v>
          </cell>
          <cell r="F125" t="str">
            <v>+</v>
          </cell>
          <cell r="G125" t="str">
            <v>+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 t="str">
            <v>+</v>
          </cell>
          <cell r="O125" t="str">
            <v>+</v>
          </cell>
          <cell r="P125">
            <v>0</v>
          </cell>
          <cell r="Q125">
            <v>6</v>
          </cell>
          <cell r="R125">
            <v>0.5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 t="str">
            <v>+</v>
          </cell>
          <cell r="Z125" t="str">
            <v>+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2</v>
          </cell>
          <cell r="AF125">
            <v>0.18181818181818182</v>
          </cell>
          <cell r="AG125">
            <v>0.68181818181818188</v>
          </cell>
          <cell r="AH125">
            <v>0.68181818181818188</v>
          </cell>
          <cell r="AI125">
            <v>0.68181818181818188</v>
          </cell>
        </row>
        <row r="126">
          <cell r="A126" t="str">
            <v>9267</v>
          </cell>
          <cell r="B126" t="str">
            <v>Нишић</v>
          </cell>
          <cell r="C126" t="str">
            <v>Николина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</row>
        <row r="127">
          <cell r="A127" t="str">
            <v>9268</v>
          </cell>
          <cell r="B127" t="str">
            <v>Трнинић</v>
          </cell>
          <cell r="C127" t="str">
            <v>Дајана</v>
          </cell>
          <cell r="D127" t="str">
            <v>+</v>
          </cell>
          <cell r="E127" t="str">
            <v>+</v>
          </cell>
          <cell r="F127" t="str">
            <v>+</v>
          </cell>
          <cell r="G127" t="str">
            <v>+</v>
          </cell>
          <cell r="H127">
            <v>0</v>
          </cell>
          <cell r="I127">
            <v>0</v>
          </cell>
          <cell r="J127" t="str">
            <v>+</v>
          </cell>
          <cell r="K127">
            <v>0</v>
          </cell>
          <cell r="L127" t="str">
            <v>+</v>
          </cell>
          <cell r="M127">
            <v>0</v>
          </cell>
          <cell r="N127" t="str">
            <v>+</v>
          </cell>
          <cell r="O127" t="str">
            <v>+</v>
          </cell>
          <cell r="P127" t="str">
            <v>+</v>
          </cell>
          <cell r="Q127">
            <v>9</v>
          </cell>
          <cell r="R127">
            <v>0.75</v>
          </cell>
          <cell r="S127">
            <v>0</v>
          </cell>
          <cell r="T127">
            <v>0</v>
          </cell>
          <cell r="U127">
            <v>0</v>
          </cell>
          <cell r="V127" t="str">
            <v>+</v>
          </cell>
          <cell r="W127">
            <v>0</v>
          </cell>
          <cell r="X127">
            <v>0</v>
          </cell>
          <cell r="Y127" t="str">
            <v>+</v>
          </cell>
          <cell r="Z127" t="str">
            <v>+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3</v>
          </cell>
          <cell r="AF127">
            <v>0.27272727272727271</v>
          </cell>
          <cell r="AG127">
            <v>1.0227272727272727</v>
          </cell>
          <cell r="AH127">
            <v>1</v>
          </cell>
          <cell r="AI127">
            <v>1</v>
          </cell>
        </row>
        <row r="128">
          <cell r="A128" t="str">
            <v>9269</v>
          </cell>
          <cell r="B128" t="str">
            <v>Панић</v>
          </cell>
          <cell r="C128" t="str">
            <v>Мирко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 t="str">
            <v>+</v>
          </cell>
          <cell r="I128">
            <v>0</v>
          </cell>
          <cell r="J128">
            <v>0</v>
          </cell>
          <cell r="K128">
            <v>0</v>
          </cell>
          <cell r="L128" t="str">
            <v>+</v>
          </cell>
          <cell r="M128">
            <v>0</v>
          </cell>
          <cell r="N128" t="str">
            <v>+</v>
          </cell>
          <cell r="O128" t="str">
            <v>+</v>
          </cell>
          <cell r="P128" t="str">
            <v>+</v>
          </cell>
          <cell r="Q128">
            <v>5</v>
          </cell>
          <cell r="R128">
            <v>0.41666666666666669</v>
          </cell>
          <cell r="S128" t="str">
            <v>+</v>
          </cell>
          <cell r="T128" t="str">
            <v>+</v>
          </cell>
          <cell r="U128">
            <v>0</v>
          </cell>
          <cell r="V128" t="str">
            <v>+</v>
          </cell>
          <cell r="W128" t="str">
            <v>+</v>
          </cell>
          <cell r="X128" t="str">
            <v>+</v>
          </cell>
          <cell r="Y128" t="str">
            <v>+</v>
          </cell>
          <cell r="Z128" t="str">
            <v>+</v>
          </cell>
          <cell r="AA128">
            <v>0</v>
          </cell>
          <cell r="AB128" t="str">
            <v>+</v>
          </cell>
          <cell r="AC128" t="str">
            <v>+</v>
          </cell>
          <cell r="AD128">
            <v>0</v>
          </cell>
          <cell r="AE128">
            <v>9</v>
          </cell>
          <cell r="AF128">
            <v>0.81818181818181823</v>
          </cell>
          <cell r="AG128">
            <v>1.2348484848484849</v>
          </cell>
          <cell r="AH128">
            <v>1</v>
          </cell>
          <cell r="AI128">
            <v>1</v>
          </cell>
        </row>
        <row r="129">
          <cell r="A129" t="str">
            <v>9270</v>
          </cell>
          <cell r="B129" t="str">
            <v>Јаковљевић</v>
          </cell>
          <cell r="C129" t="str">
            <v>Николина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 t="str">
            <v>+</v>
          </cell>
          <cell r="I129" t="str">
            <v>+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2</v>
          </cell>
          <cell r="R129">
            <v>0.16666666666666666</v>
          </cell>
          <cell r="S129" t="str">
            <v>+</v>
          </cell>
          <cell r="T129" t="str">
            <v>+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2</v>
          </cell>
          <cell r="AF129">
            <v>0.18181818181818182</v>
          </cell>
          <cell r="AG129">
            <v>0.34848484848484851</v>
          </cell>
          <cell r="AH129">
            <v>0.34848484848484851</v>
          </cell>
          <cell r="AI129">
            <v>0.34848484848484851</v>
          </cell>
        </row>
        <row r="130">
          <cell r="A130" t="str">
            <v>9271</v>
          </cell>
          <cell r="B130" t="str">
            <v>Дмитровић</v>
          </cell>
          <cell r="C130" t="str">
            <v>Јасминка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</row>
        <row r="131">
          <cell r="A131" t="str">
            <v>9272</v>
          </cell>
          <cell r="B131" t="str">
            <v>Ћеранић</v>
          </cell>
          <cell r="C131" t="str">
            <v>Марко</v>
          </cell>
          <cell r="D131">
            <v>0</v>
          </cell>
          <cell r="E131" t="str">
            <v>+</v>
          </cell>
          <cell r="F131" t="str">
            <v>+</v>
          </cell>
          <cell r="G131">
            <v>0</v>
          </cell>
          <cell r="H131" t="str">
            <v>+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3</v>
          </cell>
          <cell r="R131">
            <v>0.25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0.25</v>
          </cell>
          <cell r="AH131">
            <v>0.25</v>
          </cell>
          <cell r="AI131">
            <v>0.25</v>
          </cell>
        </row>
        <row r="132">
          <cell r="A132" t="str">
            <v>9273</v>
          </cell>
          <cell r="B132" t="str">
            <v>Мујкановић</v>
          </cell>
          <cell r="C132" t="str">
            <v>Мерима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 t="str">
            <v>+</v>
          </cell>
          <cell r="J132">
            <v>0</v>
          </cell>
          <cell r="K132">
            <v>0</v>
          </cell>
          <cell r="L132" t="str">
            <v>+</v>
          </cell>
          <cell r="M132">
            <v>0</v>
          </cell>
          <cell r="N132" t="str">
            <v>+</v>
          </cell>
          <cell r="O132" t="str">
            <v>+</v>
          </cell>
          <cell r="P132" t="str">
            <v>+</v>
          </cell>
          <cell r="Q132">
            <v>5</v>
          </cell>
          <cell r="R132">
            <v>0.41666666666666669</v>
          </cell>
          <cell r="S132" t="str">
            <v>+</v>
          </cell>
          <cell r="T132" t="str">
            <v>+</v>
          </cell>
          <cell r="U132" t="str">
            <v>+</v>
          </cell>
          <cell r="V132" t="str">
            <v>+</v>
          </cell>
          <cell r="W132" t="str">
            <v>+</v>
          </cell>
          <cell r="X132" t="str">
            <v>+</v>
          </cell>
          <cell r="Y132" t="str">
            <v>+</v>
          </cell>
          <cell r="Z132" t="str">
            <v>+</v>
          </cell>
          <cell r="AA132" t="str">
            <v>+</v>
          </cell>
          <cell r="AB132" t="str">
            <v>+</v>
          </cell>
          <cell r="AC132" t="str">
            <v>+</v>
          </cell>
          <cell r="AD132">
            <v>0</v>
          </cell>
          <cell r="AE132">
            <v>11</v>
          </cell>
          <cell r="AF132">
            <v>1</v>
          </cell>
          <cell r="AG132">
            <v>1.4166666666666667</v>
          </cell>
          <cell r="AH132">
            <v>1</v>
          </cell>
          <cell r="AI132">
            <v>1</v>
          </cell>
        </row>
        <row r="133">
          <cell r="A133" t="str">
            <v>9274</v>
          </cell>
          <cell r="B133" t="str">
            <v>Бабић</v>
          </cell>
          <cell r="C133" t="str">
            <v>Aљоша</v>
          </cell>
          <cell r="D133" t="str">
            <v>+</v>
          </cell>
          <cell r="E133" t="str">
            <v>+</v>
          </cell>
          <cell r="F133">
            <v>0</v>
          </cell>
          <cell r="G133">
            <v>0</v>
          </cell>
          <cell r="H133" t="str">
            <v>+</v>
          </cell>
          <cell r="I133" t="str">
            <v>+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4</v>
          </cell>
          <cell r="R133">
            <v>0.33333333333333331</v>
          </cell>
          <cell r="S133" t="str">
            <v>+</v>
          </cell>
          <cell r="T133" t="str">
            <v>+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2</v>
          </cell>
          <cell r="AF133">
            <v>0.18181818181818182</v>
          </cell>
          <cell r="AG133">
            <v>0.51515151515151514</v>
          </cell>
          <cell r="AH133">
            <v>0.51515151515151514</v>
          </cell>
          <cell r="AI133">
            <v>0.51515151515151514</v>
          </cell>
        </row>
        <row r="134">
          <cell r="A134" t="str">
            <v>9275</v>
          </cell>
          <cell r="B134" t="str">
            <v>Вокић</v>
          </cell>
          <cell r="C134" t="str">
            <v>Жељана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 t="str">
            <v>+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 t="str">
            <v>+</v>
          </cell>
          <cell r="Q134">
            <v>2</v>
          </cell>
          <cell r="R134">
            <v>0.16666666666666666</v>
          </cell>
          <cell r="S134" t="str">
            <v>+</v>
          </cell>
          <cell r="T134" t="str">
            <v>+</v>
          </cell>
          <cell r="U134" t="str">
            <v>+</v>
          </cell>
          <cell r="V134" t="str">
            <v>+</v>
          </cell>
          <cell r="W134" t="str">
            <v>+</v>
          </cell>
          <cell r="X134" t="str">
            <v>+</v>
          </cell>
          <cell r="Y134" t="str">
            <v>+</v>
          </cell>
          <cell r="Z134">
            <v>0</v>
          </cell>
          <cell r="AA134" t="str">
            <v>+</v>
          </cell>
          <cell r="AB134" t="str">
            <v>+</v>
          </cell>
          <cell r="AC134">
            <v>0</v>
          </cell>
          <cell r="AD134">
            <v>0</v>
          </cell>
          <cell r="AE134">
            <v>9</v>
          </cell>
          <cell r="AF134">
            <v>0.81818181818181823</v>
          </cell>
          <cell r="AG134">
            <v>0.98484848484848486</v>
          </cell>
          <cell r="AH134">
            <v>0.98484848484848486</v>
          </cell>
          <cell r="AI134">
            <v>0.98484848484848486</v>
          </cell>
        </row>
        <row r="135">
          <cell r="A135" t="str">
            <v>9276</v>
          </cell>
          <cell r="B135" t="str">
            <v>Шавија</v>
          </cell>
          <cell r="C135" t="str">
            <v>Марија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 t="str">
            <v>+</v>
          </cell>
          <cell r="J135">
            <v>0</v>
          </cell>
          <cell r="K135">
            <v>0</v>
          </cell>
          <cell r="L135" t="str">
            <v>+</v>
          </cell>
          <cell r="M135">
            <v>0</v>
          </cell>
          <cell r="N135" t="str">
            <v>+</v>
          </cell>
          <cell r="O135" t="str">
            <v>+</v>
          </cell>
          <cell r="P135" t="str">
            <v>+</v>
          </cell>
          <cell r="Q135">
            <v>5</v>
          </cell>
          <cell r="R135">
            <v>0.41666666666666669</v>
          </cell>
          <cell r="S135" t="str">
            <v>+</v>
          </cell>
          <cell r="T135" t="str">
            <v>+</v>
          </cell>
          <cell r="U135" t="str">
            <v>+</v>
          </cell>
          <cell r="V135" t="str">
            <v>+</v>
          </cell>
          <cell r="W135" t="str">
            <v>+</v>
          </cell>
          <cell r="X135" t="str">
            <v>+</v>
          </cell>
          <cell r="Y135" t="str">
            <v>+</v>
          </cell>
          <cell r="Z135" t="str">
            <v>+</v>
          </cell>
          <cell r="AA135" t="str">
            <v>+</v>
          </cell>
          <cell r="AB135" t="str">
            <v>+</v>
          </cell>
          <cell r="AC135" t="str">
            <v>+</v>
          </cell>
          <cell r="AD135">
            <v>0</v>
          </cell>
          <cell r="AE135">
            <v>11</v>
          </cell>
          <cell r="AF135">
            <v>1</v>
          </cell>
          <cell r="AG135">
            <v>1.4166666666666667</v>
          </cell>
          <cell r="AH135">
            <v>1</v>
          </cell>
          <cell r="AI135">
            <v>1</v>
          </cell>
        </row>
        <row r="136">
          <cell r="A136" t="str">
            <v>9277</v>
          </cell>
          <cell r="B136" t="str">
            <v>Лајшић</v>
          </cell>
          <cell r="C136" t="str">
            <v>Бојан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</row>
        <row r="137">
          <cell r="A137" t="str">
            <v>9278</v>
          </cell>
          <cell r="B137" t="str">
            <v>Стојић</v>
          </cell>
          <cell r="C137" t="str">
            <v>Слађана</v>
          </cell>
          <cell r="D137" t="str">
            <v>+</v>
          </cell>
          <cell r="E137" t="str">
            <v>+</v>
          </cell>
          <cell r="F137" t="str">
            <v>+</v>
          </cell>
          <cell r="G137" t="str">
            <v>+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 t="str">
            <v>+</v>
          </cell>
          <cell r="O137" t="str">
            <v>+</v>
          </cell>
          <cell r="P137" t="str">
            <v>+</v>
          </cell>
          <cell r="Q137">
            <v>7</v>
          </cell>
          <cell r="R137">
            <v>0.58333333333333337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 t="str">
            <v>+</v>
          </cell>
          <cell r="Z137" t="str">
            <v>+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2</v>
          </cell>
          <cell r="AF137">
            <v>0.18181818181818182</v>
          </cell>
          <cell r="AG137">
            <v>0.76515151515151514</v>
          </cell>
          <cell r="AH137">
            <v>0.76515151515151514</v>
          </cell>
          <cell r="AI137">
            <v>0.76515151515151514</v>
          </cell>
        </row>
        <row r="138">
          <cell r="A138" t="str">
            <v>9279</v>
          </cell>
          <cell r="B138" t="str">
            <v>Мандић</v>
          </cell>
          <cell r="C138" t="str">
            <v>Борис</v>
          </cell>
          <cell r="D138">
            <v>0</v>
          </cell>
          <cell r="E138" t="str">
            <v>+</v>
          </cell>
          <cell r="F138" t="str">
            <v>+</v>
          </cell>
          <cell r="G138" t="str">
            <v>+</v>
          </cell>
          <cell r="H138" t="str">
            <v>+</v>
          </cell>
          <cell r="I138">
            <v>0</v>
          </cell>
          <cell r="J138" t="str">
            <v>+</v>
          </cell>
          <cell r="K138">
            <v>0</v>
          </cell>
          <cell r="L138" t="str">
            <v>+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6</v>
          </cell>
          <cell r="R138">
            <v>0.5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0.5</v>
          </cell>
          <cell r="AH138">
            <v>0.5</v>
          </cell>
          <cell r="AI138">
            <v>0.5</v>
          </cell>
        </row>
        <row r="139">
          <cell r="A139" t="str">
            <v>9280</v>
          </cell>
          <cell r="B139" t="str">
            <v>Остојић</v>
          </cell>
          <cell r="C139" t="str">
            <v>Никола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 t="str">
            <v>+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 t="str">
            <v>+</v>
          </cell>
          <cell r="O139" t="str">
            <v>+</v>
          </cell>
          <cell r="P139" t="str">
            <v>+</v>
          </cell>
          <cell r="Q139">
            <v>4</v>
          </cell>
          <cell r="R139">
            <v>0.33333333333333331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 t="str">
            <v>+</v>
          </cell>
          <cell r="AA139" t="str">
            <v>+</v>
          </cell>
          <cell r="AB139">
            <v>0</v>
          </cell>
          <cell r="AC139">
            <v>0</v>
          </cell>
          <cell r="AD139">
            <v>0</v>
          </cell>
          <cell r="AE139">
            <v>2</v>
          </cell>
          <cell r="AF139">
            <v>0.18181818181818182</v>
          </cell>
          <cell r="AG139">
            <v>0.51515151515151514</v>
          </cell>
          <cell r="AH139">
            <v>0.51515151515151514</v>
          </cell>
          <cell r="AI139">
            <v>0.51515151515151514</v>
          </cell>
        </row>
        <row r="140">
          <cell r="A140" t="str">
            <v>9281</v>
          </cell>
          <cell r="B140" t="str">
            <v>Плавшић</v>
          </cell>
          <cell r="C140" t="str">
            <v>Огњен</v>
          </cell>
          <cell r="D140">
            <v>0</v>
          </cell>
          <cell r="E140">
            <v>0</v>
          </cell>
          <cell r="F140">
            <v>0</v>
          </cell>
          <cell r="G140" t="str">
            <v>+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1</v>
          </cell>
          <cell r="R140">
            <v>8.3333333333333329E-2</v>
          </cell>
          <cell r="S140">
            <v>0</v>
          </cell>
          <cell r="T140" t="str">
            <v>+</v>
          </cell>
          <cell r="U140">
            <v>0</v>
          </cell>
          <cell r="V140" t="str">
            <v>+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2</v>
          </cell>
          <cell r="AF140">
            <v>0.18181818181818182</v>
          </cell>
          <cell r="AG140">
            <v>0.26515151515151514</v>
          </cell>
          <cell r="AH140">
            <v>0.26515151515151514</v>
          </cell>
          <cell r="AI140">
            <v>0.26515151515151514</v>
          </cell>
        </row>
        <row r="141">
          <cell r="A141" t="str">
            <v>9282</v>
          </cell>
          <cell r="B141" t="str">
            <v>Ћосић</v>
          </cell>
          <cell r="C141" t="str">
            <v>Мирко</v>
          </cell>
          <cell r="D141">
            <v>0</v>
          </cell>
          <cell r="E141">
            <v>0</v>
          </cell>
          <cell r="F141" t="str">
            <v>+</v>
          </cell>
          <cell r="G141">
            <v>0</v>
          </cell>
          <cell r="H141">
            <v>0</v>
          </cell>
          <cell r="I141" t="str">
            <v>+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 t="str">
            <v>+</v>
          </cell>
          <cell r="O141" t="str">
            <v>+</v>
          </cell>
          <cell r="P141" t="str">
            <v>+</v>
          </cell>
          <cell r="Q141">
            <v>5</v>
          </cell>
          <cell r="R141">
            <v>0.41666666666666669</v>
          </cell>
          <cell r="S141">
            <v>0</v>
          </cell>
          <cell r="T141">
            <v>0</v>
          </cell>
          <cell r="U141">
            <v>0</v>
          </cell>
          <cell r="V141" t="str">
            <v>+</v>
          </cell>
          <cell r="W141">
            <v>0</v>
          </cell>
          <cell r="X141" t="str">
            <v>+</v>
          </cell>
          <cell r="Y141" t="str">
            <v>+</v>
          </cell>
          <cell r="Z141" t="str">
            <v>+</v>
          </cell>
          <cell r="AA141" t="str">
            <v>+</v>
          </cell>
          <cell r="AB141">
            <v>0</v>
          </cell>
          <cell r="AC141">
            <v>0</v>
          </cell>
          <cell r="AD141">
            <v>0</v>
          </cell>
          <cell r="AE141">
            <v>5</v>
          </cell>
          <cell r="AF141">
            <v>0.45454545454545453</v>
          </cell>
          <cell r="AG141">
            <v>0.87121212121212122</v>
          </cell>
          <cell r="AH141">
            <v>0.87121212121212122</v>
          </cell>
          <cell r="AI141">
            <v>0.87121212121212122</v>
          </cell>
        </row>
        <row r="142">
          <cell r="A142" t="str">
            <v>9283</v>
          </cell>
          <cell r="B142" t="str">
            <v>Рулић</v>
          </cell>
          <cell r="C142" t="str">
            <v>Драгана</v>
          </cell>
          <cell r="D142" t="str">
            <v>+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 t="str">
            <v>+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2</v>
          </cell>
          <cell r="R142">
            <v>0.16666666666666666</v>
          </cell>
          <cell r="S142" t="str">
            <v>+</v>
          </cell>
          <cell r="T142" t="str">
            <v>+</v>
          </cell>
          <cell r="U142" t="str">
            <v>+</v>
          </cell>
          <cell r="V142" t="str">
            <v>+</v>
          </cell>
          <cell r="W142" t="str">
            <v>+</v>
          </cell>
          <cell r="X142" t="str">
            <v>+</v>
          </cell>
          <cell r="Y142" t="str">
            <v>+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7</v>
          </cell>
          <cell r="AF142">
            <v>0.63636363636363635</v>
          </cell>
          <cell r="AG142">
            <v>0.80303030303030298</v>
          </cell>
          <cell r="AH142">
            <v>0.80303030303030298</v>
          </cell>
          <cell r="AI142">
            <v>0.80303030303030298</v>
          </cell>
        </row>
        <row r="143">
          <cell r="A143" t="str">
            <v>9284</v>
          </cell>
          <cell r="B143" t="str">
            <v>Мијатовић</v>
          </cell>
          <cell r="C143" t="str">
            <v>Милица</v>
          </cell>
          <cell r="D143" t="str">
            <v>+</v>
          </cell>
          <cell r="E143" t="str">
            <v>+</v>
          </cell>
          <cell r="F143" t="str">
            <v>+</v>
          </cell>
          <cell r="G143">
            <v>0</v>
          </cell>
          <cell r="H143" t="str">
            <v>+</v>
          </cell>
          <cell r="I143" t="str">
            <v>+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 t="str">
            <v>+</v>
          </cell>
          <cell r="O143" t="str">
            <v>+</v>
          </cell>
          <cell r="P143" t="str">
            <v>+</v>
          </cell>
          <cell r="Q143">
            <v>8</v>
          </cell>
          <cell r="R143">
            <v>0.66666666666666663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0.66666666666666663</v>
          </cell>
          <cell r="AH143">
            <v>0.66666666666666663</v>
          </cell>
          <cell r="AI143">
            <v>0.66666666666666663</v>
          </cell>
        </row>
        <row r="144">
          <cell r="A144" t="str">
            <v>9285</v>
          </cell>
          <cell r="B144" t="str">
            <v>Јанковић</v>
          </cell>
          <cell r="C144" t="str">
            <v>Aлександар</v>
          </cell>
          <cell r="D144" t="str">
            <v>+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 t="str">
            <v>+</v>
          </cell>
          <cell r="J144">
            <v>0</v>
          </cell>
          <cell r="K144">
            <v>0</v>
          </cell>
          <cell r="L144" t="str">
            <v>+</v>
          </cell>
          <cell r="M144">
            <v>0</v>
          </cell>
          <cell r="N144">
            <v>0</v>
          </cell>
          <cell r="O144">
            <v>0</v>
          </cell>
          <cell r="P144" t="str">
            <v>+</v>
          </cell>
          <cell r="Q144">
            <v>4</v>
          </cell>
          <cell r="R144">
            <v>0.33333333333333331</v>
          </cell>
          <cell r="S144" t="str">
            <v>+</v>
          </cell>
          <cell r="T144" t="str">
            <v>+</v>
          </cell>
          <cell r="U144" t="str">
            <v>+</v>
          </cell>
          <cell r="V144" t="str">
            <v>+</v>
          </cell>
          <cell r="W144">
            <v>0</v>
          </cell>
          <cell r="X144" t="str">
            <v>+</v>
          </cell>
          <cell r="Y144" t="str">
            <v>+</v>
          </cell>
          <cell r="Z144" t="str">
            <v>+</v>
          </cell>
          <cell r="AA144" t="str">
            <v>+</v>
          </cell>
          <cell r="AB144" t="str">
            <v>+</v>
          </cell>
          <cell r="AC144" t="str">
            <v>+</v>
          </cell>
          <cell r="AD144">
            <v>0</v>
          </cell>
          <cell r="AE144">
            <v>10</v>
          </cell>
          <cell r="AF144">
            <v>0.90909090909090906</v>
          </cell>
          <cell r="AG144">
            <v>1.2424242424242424</v>
          </cell>
          <cell r="AH144">
            <v>1</v>
          </cell>
          <cell r="AI144">
            <v>1</v>
          </cell>
        </row>
        <row r="145">
          <cell r="A145" t="str">
            <v>9286</v>
          </cell>
          <cell r="B145" t="str">
            <v>Брајић</v>
          </cell>
          <cell r="C145" t="str">
            <v>Никола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</row>
        <row r="146">
          <cell r="A146" t="str">
            <v>9287</v>
          </cell>
          <cell r="B146" t="str">
            <v>Кржалић</v>
          </cell>
          <cell r="C146" t="str">
            <v>Џенан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</row>
        <row r="147">
          <cell r="A147" t="str">
            <v>9288</v>
          </cell>
          <cell r="B147" t="str">
            <v>Дуроњић</v>
          </cell>
          <cell r="C147" t="str">
            <v>Немања</v>
          </cell>
          <cell r="D147" t="str">
            <v>+</v>
          </cell>
          <cell r="E147" t="str">
            <v>+</v>
          </cell>
          <cell r="F147" t="str">
            <v>+</v>
          </cell>
          <cell r="G147" t="str">
            <v>+</v>
          </cell>
          <cell r="H147" t="str">
            <v>+</v>
          </cell>
          <cell r="I147" t="str">
            <v>+</v>
          </cell>
          <cell r="J147" t="str">
            <v>+</v>
          </cell>
          <cell r="K147">
            <v>0</v>
          </cell>
          <cell r="L147" t="str">
            <v>+</v>
          </cell>
          <cell r="M147">
            <v>0</v>
          </cell>
          <cell r="N147" t="str">
            <v>+</v>
          </cell>
          <cell r="O147" t="str">
            <v>+</v>
          </cell>
          <cell r="P147">
            <v>0</v>
          </cell>
          <cell r="Q147">
            <v>10</v>
          </cell>
          <cell r="R147">
            <v>0.83333333333333337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0.83333333333333337</v>
          </cell>
          <cell r="AH147">
            <v>0.83333333333333337</v>
          </cell>
          <cell r="AI147">
            <v>0.83333333333333337</v>
          </cell>
        </row>
        <row r="148">
          <cell r="A148" t="str">
            <v>9289</v>
          </cell>
          <cell r="B148" t="str">
            <v>Јаковљевић</v>
          </cell>
          <cell r="C148" t="str">
            <v>Милана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 t="str">
            <v>+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1</v>
          </cell>
          <cell r="R148">
            <v>8.3333333333333329E-2</v>
          </cell>
          <cell r="S148" t="str">
            <v>+</v>
          </cell>
          <cell r="T148" t="str">
            <v>+</v>
          </cell>
          <cell r="U148" t="str">
            <v>+</v>
          </cell>
          <cell r="V148">
            <v>0</v>
          </cell>
          <cell r="W148">
            <v>0</v>
          </cell>
          <cell r="X148" t="str">
            <v>+</v>
          </cell>
          <cell r="Y148" t="str">
            <v>+</v>
          </cell>
          <cell r="Z148">
            <v>0</v>
          </cell>
          <cell r="AA148" t="str">
            <v>+</v>
          </cell>
          <cell r="AB148">
            <v>0</v>
          </cell>
          <cell r="AC148">
            <v>0</v>
          </cell>
          <cell r="AD148">
            <v>0</v>
          </cell>
          <cell r="AE148">
            <v>6</v>
          </cell>
          <cell r="AF148">
            <v>0.54545454545454541</v>
          </cell>
          <cell r="AG148">
            <v>0.62878787878787878</v>
          </cell>
          <cell r="AH148">
            <v>0.62878787878787878</v>
          </cell>
          <cell r="AI148">
            <v>0.62878787878787878</v>
          </cell>
        </row>
        <row r="149">
          <cell r="A149" t="str">
            <v>9290</v>
          </cell>
          <cell r="B149" t="str">
            <v>Алексић</v>
          </cell>
          <cell r="C149" t="str">
            <v>Ненад</v>
          </cell>
          <cell r="D149" t="str">
            <v>+</v>
          </cell>
          <cell r="E149" t="str">
            <v>+</v>
          </cell>
          <cell r="F149">
            <v>0</v>
          </cell>
          <cell r="G149">
            <v>0</v>
          </cell>
          <cell r="H149" t="str">
            <v>+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 t="str">
            <v>+</v>
          </cell>
          <cell r="O149" t="str">
            <v>+</v>
          </cell>
          <cell r="P149">
            <v>0</v>
          </cell>
          <cell r="Q149">
            <v>5</v>
          </cell>
          <cell r="R149">
            <v>0.41666666666666669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0.41666666666666669</v>
          </cell>
          <cell r="AH149">
            <v>0.41666666666666669</v>
          </cell>
          <cell r="AI149">
            <v>0.41666666666666669</v>
          </cell>
        </row>
        <row r="150">
          <cell r="A150" t="str">
            <v>9291</v>
          </cell>
          <cell r="B150" t="str">
            <v>Завишић</v>
          </cell>
          <cell r="C150" t="str">
            <v>Ранко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 t="str">
            <v>+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1</v>
          </cell>
          <cell r="R150">
            <v>8.3333333333333329E-2</v>
          </cell>
          <cell r="S150" t="str">
            <v>+</v>
          </cell>
          <cell r="T150" t="str">
            <v>+</v>
          </cell>
          <cell r="U150" t="str">
            <v>+</v>
          </cell>
          <cell r="V150" t="str">
            <v>+</v>
          </cell>
          <cell r="W150" t="str">
            <v>+</v>
          </cell>
          <cell r="X150" t="str">
            <v>+</v>
          </cell>
          <cell r="Y150" t="str">
            <v>+</v>
          </cell>
          <cell r="Z150" t="str">
            <v>+</v>
          </cell>
          <cell r="AA150" t="str">
            <v>+</v>
          </cell>
          <cell r="AB150">
            <v>0</v>
          </cell>
          <cell r="AC150">
            <v>0</v>
          </cell>
          <cell r="AD150">
            <v>0</v>
          </cell>
          <cell r="AE150">
            <v>9</v>
          </cell>
          <cell r="AF150">
            <v>0.81818181818181823</v>
          </cell>
          <cell r="AG150">
            <v>0.9015151515151516</v>
          </cell>
          <cell r="AH150">
            <v>0.9015151515151516</v>
          </cell>
          <cell r="AI150">
            <v>0.9015151515151516</v>
          </cell>
        </row>
        <row r="151">
          <cell r="A151" t="str">
            <v>9292</v>
          </cell>
          <cell r="B151" t="str">
            <v>Праштало</v>
          </cell>
          <cell r="C151" t="str">
            <v>Стефан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 t="str">
            <v>+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</v>
          </cell>
          <cell r="R151">
            <v>8.3333333333333329E-2</v>
          </cell>
          <cell r="S151" t="str">
            <v>+</v>
          </cell>
          <cell r="T151" t="str">
            <v>+</v>
          </cell>
          <cell r="U151" t="str">
            <v>+</v>
          </cell>
          <cell r="V151" t="str">
            <v>+</v>
          </cell>
          <cell r="W151" t="str">
            <v>+</v>
          </cell>
          <cell r="X151" t="str">
            <v>+</v>
          </cell>
          <cell r="Y151" t="str">
            <v>+</v>
          </cell>
          <cell r="Z151" t="str">
            <v>+</v>
          </cell>
          <cell r="AA151" t="str">
            <v>+</v>
          </cell>
          <cell r="AB151">
            <v>0</v>
          </cell>
          <cell r="AC151">
            <v>0</v>
          </cell>
          <cell r="AD151">
            <v>0</v>
          </cell>
          <cell r="AE151">
            <v>9</v>
          </cell>
          <cell r="AF151">
            <v>0.81818181818181823</v>
          </cell>
          <cell r="AG151">
            <v>0.9015151515151516</v>
          </cell>
          <cell r="AH151">
            <v>0.9015151515151516</v>
          </cell>
          <cell r="AI151">
            <v>0.9015151515151516</v>
          </cell>
        </row>
        <row r="152">
          <cell r="A152" t="str">
            <v>9293</v>
          </cell>
          <cell r="B152" t="str">
            <v>Гајић</v>
          </cell>
          <cell r="C152" t="str">
            <v>Срећко</v>
          </cell>
          <cell r="D152" t="str">
            <v>+</v>
          </cell>
          <cell r="E152" t="str">
            <v>+</v>
          </cell>
          <cell r="F152" t="str">
            <v>+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 t="str">
            <v>+</v>
          </cell>
          <cell r="O152">
            <v>0</v>
          </cell>
          <cell r="P152">
            <v>0</v>
          </cell>
          <cell r="Q152">
            <v>4</v>
          </cell>
          <cell r="R152">
            <v>0.33333333333333331</v>
          </cell>
          <cell r="S152" t="str">
            <v>+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1</v>
          </cell>
          <cell r="AF152">
            <v>9.0909090909090912E-2</v>
          </cell>
          <cell r="AG152">
            <v>0.4242424242424242</v>
          </cell>
          <cell r="AH152">
            <v>0.4242424242424242</v>
          </cell>
          <cell r="AI152">
            <v>0.4242424242424242</v>
          </cell>
        </row>
        <row r="153">
          <cell r="A153" t="str">
            <v>9294</v>
          </cell>
          <cell r="B153" t="str">
            <v>Мудреновић</v>
          </cell>
          <cell r="C153" t="str">
            <v>Ђорђе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 t="str">
            <v>+</v>
          </cell>
          <cell r="T153" t="str">
            <v>+</v>
          </cell>
          <cell r="U153" t="str">
            <v>+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3</v>
          </cell>
          <cell r="AF153">
            <v>0.27272727272727271</v>
          </cell>
          <cell r="AG153">
            <v>0.27272727272727271</v>
          </cell>
          <cell r="AH153">
            <v>0.27272727272727271</v>
          </cell>
          <cell r="AI153">
            <v>0.27272727272727271</v>
          </cell>
        </row>
        <row r="154">
          <cell r="A154" t="str">
            <v>9295</v>
          </cell>
          <cell r="B154" t="str">
            <v>Јокановић</v>
          </cell>
          <cell r="C154" t="str">
            <v>Дејан</v>
          </cell>
          <cell r="D154" t="str">
            <v>+</v>
          </cell>
          <cell r="E154" t="str">
            <v>+</v>
          </cell>
          <cell r="F154" t="str">
            <v>+</v>
          </cell>
          <cell r="G154" t="str">
            <v>+</v>
          </cell>
          <cell r="H154" t="str">
            <v>+</v>
          </cell>
          <cell r="I154" t="str">
            <v>+</v>
          </cell>
          <cell r="J154" t="str">
            <v>+</v>
          </cell>
          <cell r="K154">
            <v>0</v>
          </cell>
          <cell r="L154">
            <v>0</v>
          </cell>
          <cell r="M154">
            <v>0</v>
          </cell>
          <cell r="N154" t="str">
            <v>+</v>
          </cell>
          <cell r="O154" t="str">
            <v>+</v>
          </cell>
          <cell r="P154">
            <v>0</v>
          </cell>
          <cell r="Q154">
            <v>9</v>
          </cell>
          <cell r="R154">
            <v>0.75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0.75</v>
          </cell>
          <cell r="AH154">
            <v>0.75</v>
          </cell>
          <cell r="AI154">
            <v>0.75</v>
          </cell>
        </row>
        <row r="155">
          <cell r="A155" t="str">
            <v>9296</v>
          </cell>
          <cell r="B155" t="str">
            <v>Бунић</v>
          </cell>
          <cell r="C155" t="str">
            <v>Саша</v>
          </cell>
          <cell r="D155" t="str">
            <v>+</v>
          </cell>
          <cell r="E155" t="str">
            <v>+</v>
          </cell>
          <cell r="F155">
            <v>0</v>
          </cell>
          <cell r="G155">
            <v>0</v>
          </cell>
          <cell r="H155" t="str">
            <v>+</v>
          </cell>
          <cell r="I155">
            <v>0</v>
          </cell>
          <cell r="J155">
            <v>0</v>
          </cell>
          <cell r="K155">
            <v>0</v>
          </cell>
          <cell r="L155" t="str">
            <v>+</v>
          </cell>
          <cell r="M155">
            <v>0</v>
          </cell>
          <cell r="N155" t="str">
            <v>+</v>
          </cell>
          <cell r="O155" t="str">
            <v>+</v>
          </cell>
          <cell r="P155" t="str">
            <v>+</v>
          </cell>
          <cell r="Q155">
            <v>7</v>
          </cell>
          <cell r="R155">
            <v>0.58333333333333337</v>
          </cell>
          <cell r="S155">
            <v>0</v>
          </cell>
          <cell r="T155">
            <v>0</v>
          </cell>
          <cell r="U155">
            <v>0</v>
          </cell>
          <cell r="V155" t="str">
            <v>+</v>
          </cell>
          <cell r="W155">
            <v>0</v>
          </cell>
          <cell r="X155" t="str">
            <v>+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2</v>
          </cell>
          <cell r="AF155">
            <v>0.18181818181818182</v>
          </cell>
          <cell r="AG155">
            <v>0.76515151515151514</v>
          </cell>
          <cell r="AH155">
            <v>0.76515151515151514</v>
          </cell>
          <cell r="AI155">
            <v>0.76515151515151514</v>
          </cell>
        </row>
        <row r="156">
          <cell r="A156" t="str">
            <v>9297</v>
          </cell>
          <cell r="B156" t="str">
            <v>Радић</v>
          </cell>
          <cell r="C156" t="str">
            <v>Огњен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 t="str">
            <v>+</v>
          </cell>
          <cell r="T156" t="str">
            <v>+</v>
          </cell>
          <cell r="U156" t="str">
            <v>+</v>
          </cell>
          <cell r="V156" t="str">
            <v>+</v>
          </cell>
          <cell r="W156" t="str">
            <v>+</v>
          </cell>
          <cell r="X156" t="str">
            <v>+</v>
          </cell>
          <cell r="Y156">
            <v>0</v>
          </cell>
          <cell r="Z156">
            <v>0</v>
          </cell>
          <cell r="AA156" t="str">
            <v>+</v>
          </cell>
          <cell r="AB156">
            <v>0</v>
          </cell>
          <cell r="AC156">
            <v>0</v>
          </cell>
          <cell r="AD156">
            <v>0</v>
          </cell>
          <cell r="AE156">
            <v>7</v>
          </cell>
          <cell r="AF156">
            <v>0.63636363636363635</v>
          </cell>
          <cell r="AG156">
            <v>0.63636363636363635</v>
          </cell>
          <cell r="AH156">
            <v>0.63636363636363635</v>
          </cell>
          <cell r="AI156">
            <v>0.63636363636363635</v>
          </cell>
        </row>
        <row r="157">
          <cell r="A157" t="str">
            <v>9298</v>
          </cell>
          <cell r="B157" t="str">
            <v>Ђурић</v>
          </cell>
          <cell r="C157" t="str">
            <v>Зорица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 t="str">
            <v>+</v>
          </cell>
          <cell r="O157" t="str">
            <v>+</v>
          </cell>
          <cell r="P157">
            <v>0</v>
          </cell>
          <cell r="Q157">
            <v>2</v>
          </cell>
          <cell r="R157">
            <v>0.16666666666666666</v>
          </cell>
          <cell r="S157" t="str">
            <v>+</v>
          </cell>
          <cell r="T157" t="str">
            <v>+</v>
          </cell>
          <cell r="U157" t="str">
            <v>+</v>
          </cell>
          <cell r="V157" t="str">
            <v>+</v>
          </cell>
          <cell r="W157" t="str">
            <v>+</v>
          </cell>
          <cell r="X157" t="str">
            <v>+</v>
          </cell>
          <cell r="Y157">
            <v>0</v>
          </cell>
          <cell r="Z157">
            <v>0</v>
          </cell>
          <cell r="AA157" t="str">
            <v>+</v>
          </cell>
          <cell r="AB157">
            <v>0</v>
          </cell>
          <cell r="AC157">
            <v>0</v>
          </cell>
          <cell r="AD157">
            <v>0</v>
          </cell>
          <cell r="AE157">
            <v>7</v>
          </cell>
          <cell r="AF157">
            <v>0.63636363636363635</v>
          </cell>
          <cell r="AG157">
            <v>0.80303030303030298</v>
          </cell>
          <cell r="AH157">
            <v>0.80303030303030298</v>
          </cell>
          <cell r="AI157">
            <v>0.80303030303030298</v>
          </cell>
        </row>
        <row r="158">
          <cell r="A158" t="str">
            <v>9299</v>
          </cell>
          <cell r="B158" t="str">
            <v>Миодраговић</v>
          </cell>
          <cell r="C158" t="str">
            <v>Бојан</v>
          </cell>
          <cell r="D158" t="str">
            <v>+</v>
          </cell>
          <cell r="E158">
            <v>0</v>
          </cell>
          <cell r="F158" t="str">
            <v>+</v>
          </cell>
          <cell r="G158" t="str">
            <v>+</v>
          </cell>
          <cell r="H158">
            <v>0</v>
          </cell>
          <cell r="I158">
            <v>0</v>
          </cell>
          <cell r="J158" t="str">
            <v>+</v>
          </cell>
          <cell r="K158">
            <v>0</v>
          </cell>
          <cell r="L158">
            <v>0</v>
          </cell>
          <cell r="M158">
            <v>0</v>
          </cell>
          <cell r="N158" t="str">
            <v>+</v>
          </cell>
          <cell r="O158" t="str">
            <v>+</v>
          </cell>
          <cell r="P158" t="str">
            <v>+</v>
          </cell>
          <cell r="Q158">
            <v>7</v>
          </cell>
          <cell r="R158">
            <v>0.58333333333333337</v>
          </cell>
          <cell r="S158">
            <v>0</v>
          </cell>
          <cell r="T158" t="str">
            <v>+</v>
          </cell>
          <cell r="U158" t="str">
            <v>+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2</v>
          </cell>
          <cell r="AF158">
            <v>0.18181818181818182</v>
          </cell>
          <cell r="AG158">
            <v>0.76515151515151514</v>
          </cell>
          <cell r="AH158">
            <v>0.76515151515151514</v>
          </cell>
          <cell r="AI158">
            <v>0.76515151515151514</v>
          </cell>
        </row>
        <row r="159">
          <cell r="A159" t="str">
            <v>9300</v>
          </cell>
          <cell r="B159" t="str">
            <v>Грубор</v>
          </cell>
          <cell r="C159" t="str">
            <v>Милан</v>
          </cell>
          <cell r="D159" t="str">
            <v>+</v>
          </cell>
          <cell r="E159">
            <v>0</v>
          </cell>
          <cell r="F159">
            <v>0</v>
          </cell>
          <cell r="G159">
            <v>0</v>
          </cell>
          <cell r="H159" t="str">
            <v>+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 t="str">
            <v>+</v>
          </cell>
          <cell r="O159" t="str">
            <v>+</v>
          </cell>
          <cell r="P159" t="str">
            <v>+</v>
          </cell>
          <cell r="Q159">
            <v>5</v>
          </cell>
          <cell r="R159">
            <v>0.41666666666666669</v>
          </cell>
          <cell r="S159" t="str">
            <v>+</v>
          </cell>
          <cell r="T159" t="str">
            <v>+</v>
          </cell>
          <cell r="U159" t="str">
            <v>+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 t="str">
            <v>+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4</v>
          </cell>
          <cell r="AF159">
            <v>0.36363636363636365</v>
          </cell>
          <cell r="AG159">
            <v>0.78030303030303028</v>
          </cell>
          <cell r="AH159">
            <v>0.78030303030303028</v>
          </cell>
          <cell r="AI159">
            <v>0.78030303030303028</v>
          </cell>
        </row>
        <row r="160">
          <cell r="A160" t="str">
            <v>9301</v>
          </cell>
          <cell r="B160" t="str">
            <v>Панчић</v>
          </cell>
          <cell r="C160" t="str">
            <v>Мирослав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 t="str">
            <v>+</v>
          </cell>
          <cell r="J160">
            <v>0</v>
          </cell>
          <cell r="K160">
            <v>0</v>
          </cell>
          <cell r="L160" t="str">
            <v>+</v>
          </cell>
          <cell r="M160">
            <v>0</v>
          </cell>
          <cell r="N160">
            <v>0</v>
          </cell>
          <cell r="O160">
            <v>0</v>
          </cell>
          <cell r="P160" t="str">
            <v>+</v>
          </cell>
          <cell r="Q160">
            <v>3</v>
          </cell>
          <cell r="R160">
            <v>0.25</v>
          </cell>
          <cell r="S160">
            <v>0</v>
          </cell>
          <cell r="T160" t="str">
            <v>+</v>
          </cell>
          <cell r="U160" t="str">
            <v>+</v>
          </cell>
          <cell r="V160">
            <v>0</v>
          </cell>
          <cell r="W160">
            <v>0</v>
          </cell>
          <cell r="X160" t="str">
            <v>+</v>
          </cell>
          <cell r="Y160" t="str">
            <v>+</v>
          </cell>
          <cell r="Z160">
            <v>0</v>
          </cell>
          <cell r="AA160" t="str">
            <v>+</v>
          </cell>
          <cell r="AB160">
            <v>0</v>
          </cell>
          <cell r="AC160">
            <v>0</v>
          </cell>
          <cell r="AD160">
            <v>0</v>
          </cell>
          <cell r="AE160">
            <v>5</v>
          </cell>
          <cell r="AF160">
            <v>0.45454545454545453</v>
          </cell>
          <cell r="AG160">
            <v>0.70454545454545459</v>
          </cell>
          <cell r="AH160">
            <v>0.70454545454545459</v>
          </cell>
          <cell r="AI160">
            <v>0.70454545454545459</v>
          </cell>
        </row>
        <row r="161">
          <cell r="A161" t="str">
            <v>9302</v>
          </cell>
          <cell r="B161" t="str">
            <v>Радочај</v>
          </cell>
          <cell r="C161" t="str">
            <v>Владимир</v>
          </cell>
          <cell r="D161" t="str">
            <v>+</v>
          </cell>
          <cell r="E161">
            <v>0</v>
          </cell>
          <cell r="F161">
            <v>0</v>
          </cell>
          <cell r="G161" t="str">
            <v>+</v>
          </cell>
          <cell r="H161">
            <v>0</v>
          </cell>
          <cell r="I161" t="str">
            <v>+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3</v>
          </cell>
          <cell r="R161">
            <v>0.25</v>
          </cell>
          <cell r="S161" t="str">
            <v>+</v>
          </cell>
          <cell r="T161" t="str">
            <v>+</v>
          </cell>
          <cell r="U161" t="str">
            <v>+</v>
          </cell>
          <cell r="V161" t="str">
            <v>+</v>
          </cell>
          <cell r="W161">
            <v>0</v>
          </cell>
          <cell r="X161">
            <v>0</v>
          </cell>
          <cell r="Y161" t="str">
            <v>+</v>
          </cell>
          <cell r="Z161" t="str">
            <v>+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6</v>
          </cell>
          <cell r="AF161">
            <v>0.54545454545454541</v>
          </cell>
          <cell r="AG161">
            <v>0.79545454545454541</v>
          </cell>
          <cell r="AH161">
            <v>0.79545454545454541</v>
          </cell>
          <cell r="AI161">
            <v>0.79545454545454541</v>
          </cell>
        </row>
        <row r="162">
          <cell r="A162" t="str">
            <v>9303</v>
          </cell>
          <cell r="B162" t="str">
            <v>Вођевић</v>
          </cell>
          <cell r="C162" t="str">
            <v>Николина</v>
          </cell>
          <cell r="D162">
            <v>0</v>
          </cell>
          <cell r="E162" t="str">
            <v>+</v>
          </cell>
          <cell r="F162" t="str">
            <v>+</v>
          </cell>
          <cell r="G162" t="str">
            <v>+</v>
          </cell>
          <cell r="H162" t="str">
            <v>+</v>
          </cell>
          <cell r="I162" t="str">
            <v>+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 t="str">
            <v>+</v>
          </cell>
          <cell r="O162">
            <v>0</v>
          </cell>
          <cell r="P162">
            <v>0</v>
          </cell>
          <cell r="Q162">
            <v>6</v>
          </cell>
          <cell r="R162">
            <v>0.5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0.5</v>
          </cell>
          <cell r="AH162">
            <v>0.5</v>
          </cell>
          <cell r="AI162">
            <v>0.5</v>
          </cell>
        </row>
        <row r="163">
          <cell r="A163" t="str">
            <v>9304</v>
          </cell>
          <cell r="B163" t="str">
            <v>Шурлан</v>
          </cell>
          <cell r="C163" t="str">
            <v>Борис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</row>
        <row r="164">
          <cell r="A164" t="str">
            <v>9305</v>
          </cell>
          <cell r="B164" t="str">
            <v>Краљевић</v>
          </cell>
          <cell r="C164" t="str">
            <v>Ненад</v>
          </cell>
          <cell r="D164" t="str">
            <v>+</v>
          </cell>
          <cell r="E164" t="str">
            <v>+</v>
          </cell>
          <cell r="F164" t="str">
            <v>+</v>
          </cell>
          <cell r="G164" t="str">
            <v>+</v>
          </cell>
          <cell r="H164">
            <v>0</v>
          </cell>
          <cell r="I164">
            <v>0</v>
          </cell>
          <cell r="J164" t="str">
            <v>+</v>
          </cell>
          <cell r="K164">
            <v>0</v>
          </cell>
          <cell r="L164" t="str">
            <v>+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6</v>
          </cell>
          <cell r="R164">
            <v>0.5</v>
          </cell>
          <cell r="S164" t="str">
            <v>+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1</v>
          </cell>
          <cell r="AF164">
            <v>9.0909090909090912E-2</v>
          </cell>
          <cell r="AG164">
            <v>0.59090909090909094</v>
          </cell>
          <cell r="AH164">
            <v>0.59090909090909094</v>
          </cell>
          <cell r="AI164">
            <v>0.59090909090909094</v>
          </cell>
        </row>
        <row r="165">
          <cell r="A165" t="str">
            <v>9306</v>
          </cell>
          <cell r="B165" t="str">
            <v>Кисин</v>
          </cell>
          <cell r="C165" t="str">
            <v>Давор</v>
          </cell>
          <cell r="D165">
            <v>0</v>
          </cell>
          <cell r="E165" t="str">
            <v>+</v>
          </cell>
          <cell r="F165" t="str">
            <v>+</v>
          </cell>
          <cell r="G165">
            <v>0</v>
          </cell>
          <cell r="H165" t="str">
            <v>+</v>
          </cell>
          <cell r="I165" t="str">
            <v>+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4</v>
          </cell>
          <cell r="R165">
            <v>0.33333333333333331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0.33333333333333331</v>
          </cell>
          <cell r="AH165">
            <v>0.33333333333333331</v>
          </cell>
          <cell r="AI165">
            <v>0.33333333333333331</v>
          </cell>
        </row>
        <row r="166">
          <cell r="A166" t="str">
            <v>9307</v>
          </cell>
          <cell r="B166" t="str">
            <v>Томић</v>
          </cell>
          <cell r="C166" t="str">
            <v>Марко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</row>
        <row r="167">
          <cell r="A167" t="str">
            <v>9308</v>
          </cell>
          <cell r="B167" t="str">
            <v>Грабеж</v>
          </cell>
          <cell r="C167" t="str">
            <v>Андреа</v>
          </cell>
          <cell r="D167">
            <v>0</v>
          </cell>
          <cell r="E167">
            <v>0</v>
          </cell>
          <cell r="F167" t="str">
            <v>+</v>
          </cell>
          <cell r="G167" t="str">
            <v>+</v>
          </cell>
          <cell r="H167" t="str">
            <v>+</v>
          </cell>
          <cell r="I167" t="str">
            <v>+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 t="str">
            <v>+</v>
          </cell>
          <cell r="O167">
            <v>0</v>
          </cell>
          <cell r="P167">
            <v>0</v>
          </cell>
          <cell r="Q167">
            <v>5</v>
          </cell>
          <cell r="R167">
            <v>0.41666666666666669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0.41666666666666669</v>
          </cell>
          <cell r="AH167">
            <v>0.41666666666666669</v>
          </cell>
          <cell r="AI167">
            <v>0.41666666666666669</v>
          </cell>
        </row>
        <row r="168">
          <cell r="A168" t="str">
            <v>9309</v>
          </cell>
          <cell r="B168" t="str">
            <v>Јуркић</v>
          </cell>
          <cell r="C168" t="str">
            <v>Дарија</v>
          </cell>
          <cell r="D168" t="str">
            <v>+</v>
          </cell>
          <cell r="E168" t="str">
            <v>+</v>
          </cell>
          <cell r="F168" t="str">
            <v>+</v>
          </cell>
          <cell r="G168" t="str">
            <v>+</v>
          </cell>
          <cell r="H168" t="str">
            <v>+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 t="str">
            <v>+</v>
          </cell>
          <cell r="O168" t="str">
            <v>+</v>
          </cell>
          <cell r="P168" t="str">
            <v>+</v>
          </cell>
          <cell r="Q168">
            <v>8</v>
          </cell>
          <cell r="R168">
            <v>0.66666666666666663</v>
          </cell>
          <cell r="S168" t="str">
            <v>+</v>
          </cell>
          <cell r="T168" t="str">
            <v>+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 t="str">
            <v>+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3</v>
          </cell>
          <cell r="AF168">
            <v>0.27272727272727271</v>
          </cell>
          <cell r="AG168">
            <v>0.93939393939393934</v>
          </cell>
          <cell r="AH168">
            <v>0.93939393939393934</v>
          </cell>
          <cell r="AI168">
            <v>0.93939393939393934</v>
          </cell>
        </row>
        <row r="169">
          <cell r="A169" t="str">
            <v>9310</v>
          </cell>
          <cell r="B169" t="str">
            <v>Чолић</v>
          </cell>
          <cell r="C169" t="str">
            <v>Дејан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</row>
        <row r="170">
          <cell r="A170" t="str">
            <v>9311</v>
          </cell>
          <cell r="B170" t="str">
            <v>Бакал</v>
          </cell>
          <cell r="C170" t="str">
            <v>Дејан</v>
          </cell>
          <cell r="D170">
            <v>0</v>
          </cell>
          <cell r="E170" t="str">
            <v>+</v>
          </cell>
          <cell r="F170" t="str">
            <v>+</v>
          </cell>
          <cell r="G170">
            <v>0</v>
          </cell>
          <cell r="H170" t="str">
            <v>+</v>
          </cell>
          <cell r="I170" t="str">
            <v>+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4</v>
          </cell>
          <cell r="R170">
            <v>0.33333333333333331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0.33333333333333331</v>
          </cell>
          <cell r="AH170">
            <v>0.33333333333333331</v>
          </cell>
          <cell r="AI170">
            <v>0.33333333333333331</v>
          </cell>
        </row>
        <row r="171">
          <cell r="A171" t="str">
            <v>9312</v>
          </cell>
          <cell r="B171" t="str">
            <v>Ољача</v>
          </cell>
          <cell r="C171" t="str">
            <v>Жељко</v>
          </cell>
          <cell r="D171">
            <v>0</v>
          </cell>
          <cell r="E171" t="str">
            <v>+</v>
          </cell>
          <cell r="F171" t="str">
            <v>+</v>
          </cell>
          <cell r="G171">
            <v>0</v>
          </cell>
          <cell r="H171" t="str">
            <v>+</v>
          </cell>
          <cell r="I171" t="str">
            <v>+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4</v>
          </cell>
          <cell r="R171">
            <v>0.33333333333333331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0.33333333333333331</v>
          </cell>
          <cell r="AH171">
            <v>0.33333333333333331</v>
          </cell>
          <cell r="AI171">
            <v>0.33333333333333331</v>
          </cell>
        </row>
        <row r="172">
          <cell r="A172" t="str">
            <v>9313</v>
          </cell>
          <cell r="B172" t="str">
            <v>Гргић</v>
          </cell>
          <cell r="C172" t="str">
            <v>Сандра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 t="str">
            <v>+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1</v>
          </cell>
          <cell r="AF172">
            <v>9.0909090909090912E-2</v>
          </cell>
          <cell r="AG172">
            <v>9.0909090909090912E-2</v>
          </cell>
          <cell r="AH172">
            <v>9.0909090909090912E-2</v>
          </cell>
          <cell r="AI172">
            <v>9.0909090909090912E-2</v>
          </cell>
        </row>
        <row r="173">
          <cell r="A173" t="str">
            <v>9314</v>
          </cell>
          <cell r="B173" t="str">
            <v>Јолџић</v>
          </cell>
          <cell r="C173" t="str">
            <v>Свјетлана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 t="str">
            <v>+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1</v>
          </cell>
          <cell r="AF173">
            <v>9.0909090909090912E-2</v>
          </cell>
          <cell r="AG173">
            <v>9.0909090909090912E-2</v>
          </cell>
          <cell r="AH173">
            <v>9.0909090909090912E-2</v>
          </cell>
          <cell r="AI173">
            <v>9.0909090909090912E-2</v>
          </cell>
        </row>
        <row r="174">
          <cell r="A174" t="str">
            <v>9315</v>
          </cell>
          <cell r="B174" t="str">
            <v>Чулић</v>
          </cell>
          <cell r="C174" t="str">
            <v>Жељка</v>
          </cell>
          <cell r="D174">
            <v>0</v>
          </cell>
          <cell r="E174">
            <v>0</v>
          </cell>
          <cell r="F174" t="str">
            <v>+</v>
          </cell>
          <cell r="G174" t="str">
            <v>+</v>
          </cell>
          <cell r="H174" t="str">
            <v>+</v>
          </cell>
          <cell r="I174" t="str">
            <v>+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 t="str">
            <v>+</v>
          </cell>
          <cell r="O174">
            <v>0</v>
          </cell>
          <cell r="P174">
            <v>0</v>
          </cell>
          <cell r="Q174">
            <v>5</v>
          </cell>
          <cell r="R174">
            <v>0.41666666666666669</v>
          </cell>
          <cell r="S174" t="str">
            <v>+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1</v>
          </cell>
          <cell r="AF174">
            <v>9.0909090909090912E-2</v>
          </cell>
          <cell r="AG174">
            <v>0.50757575757575757</v>
          </cell>
          <cell r="AH174">
            <v>0.50757575757575757</v>
          </cell>
          <cell r="AI174">
            <v>0.50757575757575757</v>
          </cell>
        </row>
        <row r="175">
          <cell r="A175" t="str">
            <v>9316</v>
          </cell>
          <cell r="B175" t="str">
            <v>Василић</v>
          </cell>
          <cell r="C175" t="str">
            <v>Александра</v>
          </cell>
          <cell r="D175">
            <v>0</v>
          </cell>
          <cell r="E175" t="str">
            <v>+</v>
          </cell>
          <cell r="F175" t="str">
            <v>+</v>
          </cell>
          <cell r="G175" t="str">
            <v>+</v>
          </cell>
          <cell r="H175">
            <v>0</v>
          </cell>
          <cell r="I175">
            <v>0</v>
          </cell>
          <cell r="J175" t="str">
            <v>+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 t="str">
            <v>+</v>
          </cell>
          <cell r="P175" t="str">
            <v>+</v>
          </cell>
          <cell r="Q175">
            <v>6</v>
          </cell>
          <cell r="R175">
            <v>0.5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 t="str">
            <v>+</v>
          </cell>
          <cell r="Z175" t="str">
            <v>+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2</v>
          </cell>
          <cell r="AF175">
            <v>0.18181818181818182</v>
          </cell>
          <cell r="AG175">
            <v>0.68181818181818188</v>
          </cell>
          <cell r="AH175">
            <v>0.68181818181818188</v>
          </cell>
          <cell r="AI175">
            <v>0.68181818181818188</v>
          </cell>
        </row>
        <row r="176">
          <cell r="A176" t="str">
            <v>9317</v>
          </cell>
          <cell r="B176" t="str">
            <v>Стајчић</v>
          </cell>
          <cell r="C176" t="str">
            <v>Жељко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</row>
        <row r="177">
          <cell r="A177" t="str">
            <v>9318</v>
          </cell>
          <cell r="B177" t="str">
            <v>Смиљић</v>
          </cell>
          <cell r="C177" t="str">
            <v>Николина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</row>
        <row r="178">
          <cell r="A178" t="str">
            <v>9319</v>
          </cell>
          <cell r="B178" t="str">
            <v>Лазић</v>
          </cell>
          <cell r="C178" t="str">
            <v>Милан</v>
          </cell>
          <cell r="D178" t="str">
            <v>+</v>
          </cell>
          <cell r="E178" t="str">
            <v>+</v>
          </cell>
          <cell r="F178" t="str">
            <v>+</v>
          </cell>
          <cell r="G178" t="str">
            <v>+</v>
          </cell>
          <cell r="H178" t="str">
            <v>+</v>
          </cell>
          <cell r="I178" t="str">
            <v>+</v>
          </cell>
          <cell r="J178" t="str">
            <v>+</v>
          </cell>
          <cell r="K178">
            <v>0</v>
          </cell>
          <cell r="L178" t="str">
            <v>+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8</v>
          </cell>
          <cell r="R178">
            <v>0.66666666666666663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0.66666666666666663</v>
          </cell>
          <cell r="AH178">
            <v>0.66666666666666663</v>
          </cell>
          <cell r="AI178">
            <v>0.66666666666666663</v>
          </cell>
        </row>
        <row r="179">
          <cell r="A179" t="str">
            <v>9320</v>
          </cell>
          <cell r="B179" t="str">
            <v>Кнежевић</v>
          </cell>
          <cell r="C179" t="str">
            <v>Драган</v>
          </cell>
          <cell r="D179">
            <v>0</v>
          </cell>
          <cell r="E179" t="str">
            <v>+</v>
          </cell>
          <cell r="F179" t="str">
            <v>+</v>
          </cell>
          <cell r="G179" t="str">
            <v>+</v>
          </cell>
          <cell r="H179" t="str">
            <v>+</v>
          </cell>
          <cell r="I179" t="str">
            <v>+</v>
          </cell>
          <cell r="J179" t="str">
            <v>+</v>
          </cell>
          <cell r="K179">
            <v>0</v>
          </cell>
          <cell r="L179" t="str">
            <v>+</v>
          </cell>
          <cell r="M179">
            <v>0</v>
          </cell>
          <cell r="N179" t="str">
            <v>+</v>
          </cell>
          <cell r="O179" t="str">
            <v>+</v>
          </cell>
          <cell r="P179">
            <v>0</v>
          </cell>
          <cell r="Q179">
            <v>9</v>
          </cell>
          <cell r="R179">
            <v>0.75</v>
          </cell>
          <cell r="S179" t="str">
            <v>+</v>
          </cell>
          <cell r="T179" t="str">
            <v>+</v>
          </cell>
          <cell r="U179" t="str">
            <v>+</v>
          </cell>
          <cell r="V179" t="str">
            <v>+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4</v>
          </cell>
          <cell r="AF179">
            <v>0.36363636363636365</v>
          </cell>
          <cell r="AG179">
            <v>1.1136363636363638</v>
          </cell>
          <cell r="AH179">
            <v>1</v>
          </cell>
          <cell r="AI179">
            <v>1</v>
          </cell>
        </row>
        <row r="180">
          <cell r="A180" t="str">
            <v>9321</v>
          </cell>
          <cell r="B180" t="str">
            <v>Каталина</v>
          </cell>
          <cell r="C180" t="str">
            <v>Ђорђе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 t="str">
            <v>+</v>
          </cell>
          <cell r="W180" t="str">
            <v>+</v>
          </cell>
          <cell r="X180" t="str">
            <v>+</v>
          </cell>
          <cell r="Y180" t="str">
            <v>+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4</v>
          </cell>
          <cell r="AF180">
            <v>0.36363636363636365</v>
          </cell>
          <cell r="AG180">
            <v>0.36363636363636365</v>
          </cell>
          <cell r="AH180">
            <v>0.36363636363636365</v>
          </cell>
          <cell r="AI180">
            <v>0.36363636363636365</v>
          </cell>
        </row>
        <row r="181">
          <cell r="A181" t="str">
            <v>9322</v>
          </cell>
          <cell r="B181" t="str">
            <v>Поповић</v>
          </cell>
          <cell r="C181" t="str">
            <v>Александар</v>
          </cell>
          <cell r="D181">
            <v>0</v>
          </cell>
          <cell r="E181" t="str">
            <v>+</v>
          </cell>
          <cell r="F181" t="str">
            <v>+</v>
          </cell>
          <cell r="G181" t="str">
            <v>+</v>
          </cell>
          <cell r="H181" t="str">
            <v>+</v>
          </cell>
          <cell r="I181" t="str">
            <v>+</v>
          </cell>
          <cell r="J181" t="str">
            <v>+</v>
          </cell>
          <cell r="K181">
            <v>0</v>
          </cell>
          <cell r="L181" t="str">
            <v>+</v>
          </cell>
          <cell r="M181">
            <v>0</v>
          </cell>
          <cell r="N181" t="str">
            <v>+</v>
          </cell>
          <cell r="O181" t="str">
            <v>+</v>
          </cell>
          <cell r="P181" t="str">
            <v>+</v>
          </cell>
          <cell r="Q181">
            <v>10</v>
          </cell>
          <cell r="R181">
            <v>0.83333333333333337</v>
          </cell>
          <cell r="S181" t="str">
            <v>+</v>
          </cell>
          <cell r="T181">
            <v>0</v>
          </cell>
          <cell r="U181">
            <v>0</v>
          </cell>
          <cell r="V181" t="str">
            <v>+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2</v>
          </cell>
          <cell r="AF181">
            <v>0.18181818181818182</v>
          </cell>
          <cell r="AG181">
            <v>1.0151515151515151</v>
          </cell>
          <cell r="AH181">
            <v>1</v>
          </cell>
          <cell r="AI181">
            <v>1</v>
          </cell>
        </row>
        <row r="182">
          <cell r="A182" t="str">
            <v>9323</v>
          </cell>
          <cell r="B182" t="str">
            <v>Ђорђић</v>
          </cell>
          <cell r="C182" t="str">
            <v>Теодор</v>
          </cell>
          <cell r="D182">
            <v>0</v>
          </cell>
          <cell r="E182" t="str">
            <v>+</v>
          </cell>
          <cell r="F182" t="str">
            <v>+</v>
          </cell>
          <cell r="G182" t="str">
            <v>+</v>
          </cell>
          <cell r="H182" t="str">
            <v>+</v>
          </cell>
          <cell r="I182" t="str">
            <v>+</v>
          </cell>
          <cell r="J182">
            <v>0</v>
          </cell>
          <cell r="K182">
            <v>0</v>
          </cell>
          <cell r="L182" t="str">
            <v>+</v>
          </cell>
          <cell r="M182" t="str">
            <v>+</v>
          </cell>
          <cell r="N182" t="str">
            <v>+</v>
          </cell>
          <cell r="O182" t="str">
            <v>+</v>
          </cell>
          <cell r="P182" t="str">
            <v>+</v>
          </cell>
          <cell r="Q182">
            <v>10</v>
          </cell>
          <cell r="R182">
            <v>0.83333333333333337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 t="str">
            <v>+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1</v>
          </cell>
          <cell r="AF182">
            <v>9.0909090909090912E-2</v>
          </cell>
          <cell r="AG182">
            <v>0.92424242424242431</v>
          </cell>
          <cell r="AH182">
            <v>0.92424242424242431</v>
          </cell>
          <cell r="AI182">
            <v>0.92424242424242431</v>
          </cell>
        </row>
        <row r="183">
          <cell r="A183" t="str">
            <v>9324</v>
          </cell>
          <cell r="B183" t="str">
            <v>Бајић</v>
          </cell>
          <cell r="C183" t="str">
            <v>Јана</v>
          </cell>
          <cell r="D183">
            <v>0</v>
          </cell>
          <cell r="E183" t="str">
            <v>+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1</v>
          </cell>
          <cell r="R183">
            <v>8.3333333333333329E-2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8.3333333333333329E-2</v>
          </cell>
          <cell r="AH183">
            <v>8.3333333333333329E-2</v>
          </cell>
          <cell r="AI183">
            <v>8.3333333333333329E-2</v>
          </cell>
        </row>
        <row r="184">
          <cell r="A184" t="str">
            <v>9325</v>
          </cell>
          <cell r="B184" t="str">
            <v>Матијевић</v>
          </cell>
          <cell r="C184" t="str">
            <v>Милена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</row>
        <row r="185">
          <cell r="A185" t="str">
            <v>9326</v>
          </cell>
          <cell r="B185" t="str">
            <v>Панић</v>
          </cell>
          <cell r="C185" t="str">
            <v>Драгољуб</v>
          </cell>
          <cell r="D185">
            <v>0</v>
          </cell>
          <cell r="E185" t="str">
            <v>+</v>
          </cell>
          <cell r="F185" t="str">
            <v>+</v>
          </cell>
          <cell r="G185" t="str">
            <v>+</v>
          </cell>
          <cell r="H185" t="str">
            <v>+</v>
          </cell>
          <cell r="I185">
            <v>0</v>
          </cell>
          <cell r="J185">
            <v>0</v>
          </cell>
          <cell r="K185">
            <v>0</v>
          </cell>
          <cell r="L185" t="str">
            <v>+</v>
          </cell>
          <cell r="M185" t="str">
            <v>+</v>
          </cell>
          <cell r="N185" t="str">
            <v>+</v>
          </cell>
          <cell r="O185" t="str">
            <v>+</v>
          </cell>
          <cell r="P185" t="str">
            <v>+</v>
          </cell>
          <cell r="Q185">
            <v>9</v>
          </cell>
          <cell r="R185">
            <v>0.75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 t="str">
            <v>+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1</v>
          </cell>
          <cell r="AF185">
            <v>9.0909090909090912E-2</v>
          </cell>
          <cell r="AG185">
            <v>0.84090909090909094</v>
          </cell>
          <cell r="AH185">
            <v>0.84090909090909094</v>
          </cell>
          <cell r="AI185">
            <v>0.84090909090909094</v>
          </cell>
        </row>
        <row r="186">
          <cell r="A186" t="str">
            <v>9327</v>
          </cell>
          <cell r="B186" t="str">
            <v>Ступар</v>
          </cell>
          <cell r="C186" t="str">
            <v>Борислав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</row>
        <row r="187">
          <cell r="A187" t="str">
            <v>9328</v>
          </cell>
          <cell r="B187" t="str">
            <v>Кркљић</v>
          </cell>
          <cell r="C187" t="str">
            <v>Миланка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</row>
        <row r="188">
          <cell r="A188" t="str">
            <v>9329</v>
          </cell>
          <cell r="B188" t="str">
            <v>Пејашиновић</v>
          </cell>
          <cell r="C188" t="str">
            <v>Драган</v>
          </cell>
          <cell r="D188" t="str">
            <v>+</v>
          </cell>
          <cell r="E188" t="str">
            <v>+</v>
          </cell>
          <cell r="F188" t="str">
            <v>+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3</v>
          </cell>
          <cell r="R188">
            <v>0.25</v>
          </cell>
          <cell r="S188" t="str">
            <v>+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 t="str">
            <v>+</v>
          </cell>
          <cell r="AC188" t="str">
            <v>+</v>
          </cell>
          <cell r="AD188">
            <v>0</v>
          </cell>
          <cell r="AE188">
            <v>3</v>
          </cell>
          <cell r="AF188">
            <v>0.27272727272727271</v>
          </cell>
          <cell r="AG188">
            <v>0.52272727272727271</v>
          </cell>
          <cell r="AH188">
            <v>0.52272727272727271</v>
          </cell>
          <cell r="AI188">
            <v>0.52272727272727271</v>
          </cell>
        </row>
        <row r="189">
          <cell r="A189" t="str">
            <v>9330</v>
          </cell>
          <cell r="B189" t="str">
            <v>Новаковић</v>
          </cell>
          <cell r="C189" t="str">
            <v>Маја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</row>
        <row r="190">
          <cell r="A190" t="str">
            <v>9331</v>
          </cell>
          <cell r="B190" t="str">
            <v>Петковић</v>
          </cell>
          <cell r="C190" t="str">
            <v>Сандра</v>
          </cell>
          <cell r="D190">
            <v>0</v>
          </cell>
          <cell r="E190" t="str">
            <v>+</v>
          </cell>
          <cell r="F190">
            <v>0</v>
          </cell>
          <cell r="G190" t="str">
            <v>+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2</v>
          </cell>
          <cell r="R190">
            <v>0.16666666666666666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0.16666666666666666</v>
          </cell>
          <cell r="AH190">
            <v>0.16666666666666666</v>
          </cell>
          <cell r="AI190">
            <v>0.16666666666666666</v>
          </cell>
        </row>
        <row r="191">
          <cell r="A191" t="str">
            <v>9332</v>
          </cell>
          <cell r="B191" t="str">
            <v>Пупавац</v>
          </cell>
          <cell r="C191" t="str">
            <v>Стефан</v>
          </cell>
          <cell r="D191">
            <v>0</v>
          </cell>
          <cell r="E191">
            <v>0</v>
          </cell>
          <cell r="F191" t="str">
            <v>+</v>
          </cell>
          <cell r="G191" t="str">
            <v>+</v>
          </cell>
          <cell r="H191">
            <v>0</v>
          </cell>
          <cell r="I191" t="str">
            <v>+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3</v>
          </cell>
          <cell r="R191">
            <v>0.25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0.25</v>
          </cell>
          <cell r="AH191">
            <v>0.25</v>
          </cell>
          <cell r="AI191">
            <v>0.25</v>
          </cell>
        </row>
        <row r="192">
          <cell r="A192" t="str">
            <v>9333</v>
          </cell>
          <cell r="B192" t="str">
            <v>Рачић</v>
          </cell>
          <cell r="C192" t="str">
            <v>Стефан</v>
          </cell>
          <cell r="D192">
            <v>0</v>
          </cell>
          <cell r="E192">
            <v>0</v>
          </cell>
          <cell r="F192" t="str">
            <v>+</v>
          </cell>
          <cell r="G192" t="str">
            <v>+</v>
          </cell>
          <cell r="H192" t="str">
            <v>+</v>
          </cell>
          <cell r="I192" t="str">
            <v>+</v>
          </cell>
          <cell r="J192" t="str">
            <v>+</v>
          </cell>
          <cell r="K192">
            <v>0</v>
          </cell>
          <cell r="L192" t="str">
            <v>+</v>
          </cell>
          <cell r="M192" t="str">
            <v>+</v>
          </cell>
          <cell r="N192" t="str">
            <v>+</v>
          </cell>
          <cell r="O192" t="str">
            <v>+</v>
          </cell>
          <cell r="P192" t="str">
            <v>+</v>
          </cell>
          <cell r="Q192">
            <v>10</v>
          </cell>
          <cell r="R192">
            <v>0.83333333333333337</v>
          </cell>
          <cell r="S192">
            <v>0</v>
          </cell>
          <cell r="T192">
            <v>0</v>
          </cell>
          <cell r="U192">
            <v>0</v>
          </cell>
          <cell r="V192" t="str">
            <v>+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1</v>
          </cell>
          <cell r="AF192">
            <v>9.0909090909090912E-2</v>
          </cell>
          <cell r="AG192">
            <v>0.92424242424242431</v>
          </cell>
          <cell r="AH192">
            <v>0.92424242424242431</v>
          </cell>
          <cell r="AI192">
            <v>0.92424242424242431</v>
          </cell>
        </row>
        <row r="193">
          <cell r="A193" t="str">
            <v>9334</v>
          </cell>
          <cell r="B193" t="str">
            <v>Потајац</v>
          </cell>
          <cell r="C193" t="str">
            <v>Љубомир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</row>
        <row r="194">
          <cell r="A194" t="str">
            <v>9335</v>
          </cell>
          <cell r="B194" t="str">
            <v>Јовановић</v>
          </cell>
          <cell r="C194" t="str">
            <v>Славен</v>
          </cell>
          <cell r="D194">
            <v>0</v>
          </cell>
          <cell r="E194" t="str">
            <v>+</v>
          </cell>
          <cell r="F194" t="str">
            <v>+</v>
          </cell>
          <cell r="G194" t="str">
            <v>+</v>
          </cell>
          <cell r="H194" t="str">
            <v>+</v>
          </cell>
          <cell r="I194">
            <v>0</v>
          </cell>
          <cell r="J194" t="str">
            <v>+</v>
          </cell>
          <cell r="K194">
            <v>0</v>
          </cell>
          <cell r="L194" t="str">
            <v>+</v>
          </cell>
          <cell r="M194" t="str">
            <v>+</v>
          </cell>
          <cell r="N194" t="str">
            <v>+</v>
          </cell>
          <cell r="O194" t="str">
            <v>+</v>
          </cell>
          <cell r="P194" t="str">
            <v>+</v>
          </cell>
          <cell r="Q194">
            <v>10</v>
          </cell>
          <cell r="R194">
            <v>0.83333333333333337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0.83333333333333337</v>
          </cell>
          <cell r="AH194">
            <v>0.83333333333333337</v>
          </cell>
          <cell r="AI194">
            <v>0.83333333333333337</v>
          </cell>
        </row>
        <row r="195">
          <cell r="A195" t="str">
            <v>9336</v>
          </cell>
          <cell r="B195" t="str">
            <v>Митевска</v>
          </cell>
          <cell r="C195" t="str">
            <v>Бранка</v>
          </cell>
          <cell r="D195" t="str">
            <v>+</v>
          </cell>
          <cell r="E195" t="str">
            <v>+</v>
          </cell>
          <cell r="F195" t="str">
            <v>+</v>
          </cell>
          <cell r="G195">
            <v>0</v>
          </cell>
          <cell r="H195" t="str">
            <v>+</v>
          </cell>
          <cell r="I195" t="str">
            <v>+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 t="str">
            <v>+</v>
          </cell>
          <cell r="O195" t="str">
            <v>+</v>
          </cell>
          <cell r="P195" t="str">
            <v>+</v>
          </cell>
          <cell r="Q195">
            <v>8</v>
          </cell>
          <cell r="R195">
            <v>0.66666666666666663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0.66666666666666663</v>
          </cell>
          <cell r="AH195">
            <v>0.66666666666666663</v>
          </cell>
          <cell r="AI195">
            <v>0.66666666666666663</v>
          </cell>
        </row>
        <row r="196">
          <cell r="A196" t="str">
            <v>9337</v>
          </cell>
          <cell r="B196" t="str">
            <v>Шкрбић</v>
          </cell>
          <cell r="C196" t="str">
            <v>Дајана</v>
          </cell>
          <cell r="D196">
            <v>0</v>
          </cell>
          <cell r="E196" t="str">
            <v>+</v>
          </cell>
          <cell r="F196" t="str">
            <v>+</v>
          </cell>
          <cell r="G196" t="str">
            <v>+</v>
          </cell>
          <cell r="H196" t="str">
            <v>+</v>
          </cell>
          <cell r="I196" t="str">
            <v>+</v>
          </cell>
          <cell r="J196" t="str">
            <v>+</v>
          </cell>
          <cell r="K196">
            <v>0</v>
          </cell>
          <cell r="L196">
            <v>0</v>
          </cell>
          <cell r="M196" t="str">
            <v>+</v>
          </cell>
          <cell r="N196" t="str">
            <v>+</v>
          </cell>
          <cell r="O196" t="str">
            <v>+</v>
          </cell>
          <cell r="P196" t="str">
            <v>+</v>
          </cell>
          <cell r="Q196">
            <v>10</v>
          </cell>
          <cell r="R196">
            <v>0.83333333333333337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0.83333333333333337</v>
          </cell>
          <cell r="AH196">
            <v>0.83333333333333337</v>
          </cell>
          <cell r="AI196">
            <v>0.83333333333333337</v>
          </cell>
        </row>
        <row r="197">
          <cell r="A197" t="str">
            <v>9338</v>
          </cell>
          <cell r="B197" t="str">
            <v>Ковачевић</v>
          </cell>
          <cell r="C197" t="str">
            <v>Петар</v>
          </cell>
          <cell r="D197">
            <v>0</v>
          </cell>
          <cell r="E197" t="str">
            <v>+</v>
          </cell>
          <cell r="F197" t="str">
            <v>+</v>
          </cell>
          <cell r="G197" t="str">
            <v>+</v>
          </cell>
          <cell r="H197" t="str">
            <v>+</v>
          </cell>
          <cell r="I197" t="str">
            <v>+</v>
          </cell>
          <cell r="J197" t="str">
            <v>+</v>
          </cell>
          <cell r="K197">
            <v>0</v>
          </cell>
          <cell r="L197" t="str">
            <v>+</v>
          </cell>
          <cell r="M197" t="str">
            <v>+</v>
          </cell>
          <cell r="N197" t="str">
            <v>+</v>
          </cell>
          <cell r="O197" t="str">
            <v>+</v>
          </cell>
          <cell r="P197" t="str">
            <v>+</v>
          </cell>
          <cell r="Q197">
            <v>11</v>
          </cell>
          <cell r="R197">
            <v>0.91666666666666663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0.91666666666666663</v>
          </cell>
          <cell r="AH197">
            <v>0.91666666666666663</v>
          </cell>
          <cell r="AI197">
            <v>0.91666666666666663</v>
          </cell>
        </row>
        <row r="198">
          <cell r="A198" t="str">
            <v>9339</v>
          </cell>
          <cell r="B198" t="str">
            <v>Јовић</v>
          </cell>
          <cell r="C198" t="str">
            <v>Немања</v>
          </cell>
          <cell r="D198" t="str">
            <v>+</v>
          </cell>
          <cell r="E198" t="str">
            <v>+</v>
          </cell>
          <cell r="F198" t="str">
            <v>+</v>
          </cell>
          <cell r="G198" t="str">
            <v>+</v>
          </cell>
          <cell r="H198" t="str">
            <v>+</v>
          </cell>
          <cell r="I198" t="str">
            <v>+</v>
          </cell>
          <cell r="J198" t="str">
            <v>+</v>
          </cell>
          <cell r="K198">
            <v>0</v>
          </cell>
          <cell r="L198" t="str">
            <v>+</v>
          </cell>
          <cell r="M198" t="str">
            <v>+</v>
          </cell>
          <cell r="N198" t="str">
            <v>+</v>
          </cell>
          <cell r="O198" t="str">
            <v>+</v>
          </cell>
          <cell r="P198" t="str">
            <v>+</v>
          </cell>
          <cell r="Q198">
            <v>12</v>
          </cell>
          <cell r="R198">
            <v>1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1</v>
          </cell>
          <cell r="AH198">
            <v>1</v>
          </cell>
          <cell r="AI198">
            <v>1</v>
          </cell>
        </row>
        <row r="199">
          <cell r="A199" t="str">
            <v>9340</v>
          </cell>
          <cell r="B199" t="str">
            <v>Мисимовић</v>
          </cell>
          <cell r="C199" t="str">
            <v>Станислав</v>
          </cell>
          <cell r="D199" t="str">
            <v>+</v>
          </cell>
          <cell r="E199" t="str">
            <v>+</v>
          </cell>
          <cell r="F199" t="str">
            <v>+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3</v>
          </cell>
          <cell r="R199">
            <v>0.25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0.25</v>
          </cell>
          <cell r="AH199">
            <v>0.25</v>
          </cell>
          <cell r="AI199">
            <v>0.25</v>
          </cell>
        </row>
        <row r="200">
          <cell r="A200" t="str">
            <v>9341</v>
          </cell>
          <cell r="B200" t="str">
            <v>Пердув</v>
          </cell>
          <cell r="C200" t="str">
            <v>Милан</v>
          </cell>
          <cell r="D200">
            <v>0</v>
          </cell>
          <cell r="E200" t="str">
            <v>+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1</v>
          </cell>
          <cell r="R200">
            <v>8.3333333333333329E-2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8.3333333333333329E-2</v>
          </cell>
          <cell r="AH200">
            <v>8.3333333333333329E-2</v>
          </cell>
          <cell r="AI200">
            <v>8.3333333333333329E-2</v>
          </cell>
        </row>
        <row r="201">
          <cell r="A201" t="str">
            <v>9342</v>
          </cell>
          <cell r="B201" t="str">
            <v>Сукур</v>
          </cell>
          <cell r="C201" t="str">
            <v>Милош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</row>
        <row r="202">
          <cell r="A202" t="str">
            <v>9343</v>
          </cell>
          <cell r="B202" t="str">
            <v>Лисица</v>
          </cell>
          <cell r="C202" t="str">
            <v>Милан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</row>
        <row r="203">
          <cell r="A203" t="str">
            <v>9344</v>
          </cell>
          <cell r="B203" t="str">
            <v>Малешевић</v>
          </cell>
          <cell r="C203" t="str">
            <v>Тихомир</v>
          </cell>
          <cell r="D203">
            <v>0</v>
          </cell>
          <cell r="E203" t="str">
            <v>+</v>
          </cell>
          <cell r="F203" t="str">
            <v>+</v>
          </cell>
          <cell r="G203">
            <v>0</v>
          </cell>
          <cell r="H203">
            <v>0</v>
          </cell>
          <cell r="I203" t="str">
            <v>+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3</v>
          </cell>
          <cell r="R203">
            <v>0.25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0.25</v>
          </cell>
          <cell r="AH203">
            <v>0.25</v>
          </cell>
          <cell r="AI203">
            <v>0.25</v>
          </cell>
        </row>
        <row r="204">
          <cell r="A204" t="str">
            <v>9345</v>
          </cell>
          <cell r="B204" t="str">
            <v>Завишић</v>
          </cell>
          <cell r="C204" t="str">
            <v>Андријана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</row>
        <row r="205">
          <cell r="A205" t="str">
            <v>9346</v>
          </cell>
          <cell r="B205" t="str">
            <v>Давидивић</v>
          </cell>
          <cell r="C205" t="str">
            <v>Данијел</v>
          </cell>
          <cell r="D205" t="str">
            <v>+</v>
          </cell>
          <cell r="E205">
            <v>0</v>
          </cell>
          <cell r="F205">
            <v>0</v>
          </cell>
          <cell r="G205" t="str">
            <v>+</v>
          </cell>
          <cell r="H205" t="str">
            <v>+</v>
          </cell>
          <cell r="I205">
            <v>0</v>
          </cell>
          <cell r="J205" t="str">
            <v>+</v>
          </cell>
          <cell r="K205">
            <v>0</v>
          </cell>
          <cell r="L205" t="str">
            <v>+</v>
          </cell>
          <cell r="M205" t="str">
            <v>+</v>
          </cell>
          <cell r="N205" t="str">
            <v>+</v>
          </cell>
          <cell r="O205" t="str">
            <v>+</v>
          </cell>
          <cell r="P205" t="str">
            <v>+</v>
          </cell>
          <cell r="Q205">
            <v>9</v>
          </cell>
          <cell r="R205">
            <v>0.75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0.75</v>
          </cell>
          <cell r="AH205">
            <v>0.75</v>
          </cell>
          <cell r="AI205">
            <v>0.75</v>
          </cell>
        </row>
        <row r="206">
          <cell r="A206" t="str">
            <v>9347</v>
          </cell>
          <cell r="B206" t="str">
            <v>Миљуш</v>
          </cell>
          <cell r="C206" t="str">
            <v>Миленко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</row>
        <row r="207">
          <cell r="A207" t="str">
            <v>9348</v>
          </cell>
          <cell r="B207" t="str">
            <v>Пралица</v>
          </cell>
          <cell r="C207" t="str">
            <v>Миле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</row>
        <row r="208">
          <cell r="A208" t="str">
            <v>9349</v>
          </cell>
          <cell r="B208" t="str">
            <v>Вагурић</v>
          </cell>
          <cell r="C208" t="str">
            <v>Ивана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</row>
        <row r="209">
          <cell r="A209" t="str">
            <v>9350</v>
          </cell>
          <cell r="B209" t="str">
            <v>Симић</v>
          </cell>
          <cell r="C209" t="str">
            <v>Ристо</v>
          </cell>
          <cell r="D209">
            <v>0</v>
          </cell>
          <cell r="E209">
            <v>0</v>
          </cell>
          <cell r="F209">
            <v>0</v>
          </cell>
          <cell r="G209" t="str">
            <v>+</v>
          </cell>
          <cell r="H209">
            <v>0</v>
          </cell>
          <cell r="I209">
            <v>0</v>
          </cell>
          <cell r="J209" t="str">
            <v>+</v>
          </cell>
          <cell r="K209">
            <v>0</v>
          </cell>
          <cell r="L209">
            <v>0</v>
          </cell>
          <cell r="M209">
            <v>0</v>
          </cell>
          <cell r="N209" t="str">
            <v>+</v>
          </cell>
          <cell r="O209">
            <v>0</v>
          </cell>
          <cell r="P209">
            <v>0</v>
          </cell>
          <cell r="Q209">
            <v>3</v>
          </cell>
          <cell r="R209">
            <v>0.25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0.25</v>
          </cell>
          <cell r="AH209">
            <v>0.25</v>
          </cell>
          <cell r="AI209">
            <v>0.25</v>
          </cell>
        </row>
        <row r="210">
          <cell r="A210" t="str">
            <v>9351</v>
          </cell>
          <cell r="B210" t="str">
            <v>Бањац</v>
          </cell>
          <cell r="C210" t="str">
            <v>Сања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</row>
        <row r="211">
          <cell r="A211">
            <v>9038</v>
          </cell>
          <cell r="B211" t="str">
            <v>Maričić Momčilo</v>
          </cell>
          <cell r="C211">
            <v>0</v>
          </cell>
          <cell r="D211" t="str">
            <v>+</v>
          </cell>
          <cell r="E211" t="str">
            <v>+</v>
          </cell>
          <cell r="F211" t="str">
            <v>+</v>
          </cell>
          <cell r="G211" t="str">
            <v>+</v>
          </cell>
          <cell r="H211" t="str">
            <v>+</v>
          </cell>
          <cell r="I211" t="str">
            <v>+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 t="str">
            <v>+</v>
          </cell>
          <cell r="O211" t="str">
            <v>+</v>
          </cell>
          <cell r="P211" t="str">
            <v>+</v>
          </cell>
          <cell r="Q211">
            <v>9</v>
          </cell>
          <cell r="R211">
            <v>0.75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0.75</v>
          </cell>
          <cell r="AH211">
            <v>0.75</v>
          </cell>
          <cell r="AI211">
            <v>0.75</v>
          </cell>
        </row>
        <row r="212">
          <cell r="A212">
            <v>9036</v>
          </cell>
          <cell r="B212" t="str">
            <v>Milaković Dušan</v>
          </cell>
          <cell r="C212">
            <v>0</v>
          </cell>
          <cell r="D212" t="str">
            <v>+</v>
          </cell>
          <cell r="E212" t="str">
            <v>+</v>
          </cell>
          <cell r="F212" t="str">
            <v>+</v>
          </cell>
          <cell r="G212" t="str">
            <v>+</v>
          </cell>
          <cell r="H212" t="str">
            <v>+</v>
          </cell>
          <cell r="I212" t="str">
            <v>+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 t="str">
            <v>+</v>
          </cell>
          <cell r="O212" t="str">
            <v>+</v>
          </cell>
          <cell r="P212" t="str">
            <v>+</v>
          </cell>
          <cell r="Q212">
            <v>9</v>
          </cell>
          <cell r="R212">
            <v>0.75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0.75</v>
          </cell>
          <cell r="AH212">
            <v>0.75</v>
          </cell>
          <cell r="AI212">
            <v>0.75</v>
          </cell>
        </row>
        <row r="213">
          <cell r="A213">
            <v>8969</v>
          </cell>
          <cell r="B213" t="str">
            <v>Majkić Miodrag</v>
          </cell>
          <cell r="C213">
            <v>0</v>
          </cell>
          <cell r="D213">
            <v>0</v>
          </cell>
          <cell r="E213" t="str">
            <v>+</v>
          </cell>
          <cell r="F213" t="str">
            <v>+</v>
          </cell>
          <cell r="G213" t="str">
            <v>+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3</v>
          </cell>
          <cell r="R213">
            <v>0.25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 t="str">
            <v>+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1</v>
          </cell>
          <cell r="AF213">
            <v>9.0909090909090912E-2</v>
          </cell>
          <cell r="AG213">
            <v>0.34090909090909094</v>
          </cell>
          <cell r="AH213">
            <v>0.34090909090909094</v>
          </cell>
          <cell r="AI213">
            <v>0.34090909090909094</v>
          </cell>
        </row>
        <row r="214">
          <cell r="A214">
            <v>9004</v>
          </cell>
          <cell r="B214" t="str">
            <v>Čolić Teodor</v>
          </cell>
          <cell r="C214">
            <v>0</v>
          </cell>
          <cell r="D214">
            <v>0</v>
          </cell>
          <cell r="E214" t="str">
            <v>+</v>
          </cell>
          <cell r="F214" t="str">
            <v>+</v>
          </cell>
          <cell r="G214" t="str">
            <v>+</v>
          </cell>
          <cell r="H214" t="str">
            <v>+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4</v>
          </cell>
          <cell r="R214">
            <v>0.33333333333333331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0.33333333333333331</v>
          </cell>
          <cell r="AH214">
            <v>0.33333333333333331</v>
          </cell>
          <cell r="AI214">
            <v>0.33333333333333331</v>
          </cell>
        </row>
        <row r="215">
          <cell r="A215">
            <v>8800</v>
          </cell>
          <cell r="B215" t="str">
            <v>Simić Milica</v>
          </cell>
          <cell r="C215">
            <v>0</v>
          </cell>
          <cell r="D215">
            <v>0</v>
          </cell>
          <cell r="E215" t="str">
            <v>+</v>
          </cell>
          <cell r="F215" t="str">
            <v>+</v>
          </cell>
          <cell r="G215">
            <v>0</v>
          </cell>
          <cell r="H215">
            <v>0</v>
          </cell>
          <cell r="I215" t="str">
            <v>+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3</v>
          </cell>
          <cell r="R215">
            <v>0.25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0.25</v>
          </cell>
          <cell r="AH215">
            <v>0.25</v>
          </cell>
          <cell r="AI215">
            <v>0.25</v>
          </cell>
        </row>
        <row r="216">
          <cell r="A216">
            <v>9058</v>
          </cell>
          <cell r="B216" t="str">
            <v>Janjić Jovan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R216">
            <v>0</v>
          </cell>
          <cell r="S216">
            <v>0</v>
          </cell>
          <cell r="T216" t="str">
            <v>+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1</v>
          </cell>
          <cell r="AF216">
            <v>9.0909090909090912E-2</v>
          </cell>
          <cell r="AG216">
            <v>9.0909090909090912E-2</v>
          </cell>
          <cell r="AH216">
            <v>9.0909090909090912E-2</v>
          </cell>
          <cell r="AI216">
            <v>9.0909090909090912E-2</v>
          </cell>
        </row>
        <row r="217">
          <cell r="A217">
            <v>9078</v>
          </cell>
          <cell r="B217" t="str">
            <v>Blagojević David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R217">
            <v>0</v>
          </cell>
          <cell r="S217">
            <v>0</v>
          </cell>
          <cell r="T217" t="str">
            <v>+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1</v>
          </cell>
          <cell r="AF217">
            <v>9.0909090909090912E-2</v>
          </cell>
          <cell r="AG217">
            <v>9.0909090909090912E-2</v>
          </cell>
          <cell r="AH217">
            <v>9.0909090909090912E-2</v>
          </cell>
          <cell r="AI217">
            <v>9.0909090909090912E-2</v>
          </cell>
        </row>
        <row r="218">
          <cell r="A218">
            <v>9010</v>
          </cell>
          <cell r="B218" t="str">
            <v>Bojić Duško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R218">
            <v>0</v>
          </cell>
          <cell r="S218">
            <v>0</v>
          </cell>
          <cell r="T218" t="str">
            <v>+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1</v>
          </cell>
          <cell r="AF218">
            <v>9.0909090909090912E-2</v>
          </cell>
          <cell r="AG218">
            <v>9.0909090909090912E-2</v>
          </cell>
          <cell r="AH218">
            <v>9.0909090909090912E-2</v>
          </cell>
          <cell r="AI218">
            <v>9.0909090909090912E-2</v>
          </cell>
        </row>
        <row r="219">
          <cell r="A219">
            <v>9066</v>
          </cell>
          <cell r="B219" t="str">
            <v>Vranić Mladen</v>
          </cell>
          <cell r="C219">
            <v>0</v>
          </cell>
          <cell r="D219">
            <v>0</v>
          </cell>
          <cell r="E219">
            <v>0</v>
          </cell>
          <cell r="F219" t="str">
            <v>+</v>
          </cell>
          <cell r="G219" t="str">
            <v>+</v>
          </cell>
          <cell r="H219" t="str">
            <v>+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3</v>
          </cell>
          <cell r="R219">
            <v>0.25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0.25</v>
          </cell>
          <cell r="AH219">
            <v>0.25</v>
          </cell>
          <cell r="AI219">
            <v>0.25</v>
          </cell>
        </row>
        <row r="220">
          <cell r="A220">
            <v>8933</v>
          </cell>
          <cell r="B220" t="str">
            <v>Nebojša Pavlica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 t="str">
            <v>+</v>
          </cell>
          <cell r="J220">
            <v>0</v>
          </cell>
          <cell r="K220">
            <v>0</v>
          </cell>
          <cell r="L220" t="str">
            <v>+</v>
          </cell>
          <cell r="M220">
            <v>0</v>
          </cell>
          <cell r="N220">
            <v>0</v>
          </cell>
          <cell r="O220" t="str">
            <v>+</v>
          </cell>
          <cell r="P220" t="str">
            <v>+</v>
          </cell>
          <cell r="Q220">
            <v>4</v>
          </cell>
          <cell r="R220">
            <v>0.33333333333333331</v>
          </cell>
          <cell r="S220">
            <v>0</v>
          </cell>
          <cell r="T220">
            <v>0</v>
          </cell>
          <cell r="U220">
            <v>0</v>
          </cell>
          <cell r="V220" t="str">
            <v>+</v>
          </cell>
          <cell r="W220" t="str">
            <v>+</v>
          </cell>
          <cell r="X220" t="str">
            <v>+</v>
          </cell>
          <cell r="Y220" t="str">
            <v>+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4</v>
          </cell>
          <cell r="AF220">
            <v>0.36363636363636365</v>
          </cell>
          <cell r="AG220">
            <v>0.69696969696969702</v>
          </cell>
          <cell r="AH220">
            <v>0.69696969696969702</v>
          </cell>
          <cell r="AI220">
            <v>0.69696969696969702</v>
          </cell>
        </row>
        <row r="221">
          <cell r="A221">
            <v>9076</v>
          </cell>
          <cell r="B221" t="str">
            <v>Jovana Perić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 t="str">
            <v>+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1</v>
          </cell>
          <cell r="R221">
            <v>8.3333333333333329E-2</v>
          </cell>
          <cell r="S221" t="str">
            <v>+</v>
          </cell>
          <cell r="T221" t="str">
            <v>+</v>
          </cell>
          <cell r="U221" t="str">
            <v>+</v>
          </cell>
          <cell r="V221" t="str">
            <v>+</v>
          </cell>
          <cell r="W221">
            <v>0</v>
          </cell>
          <cell r="X221">
            <v>0</v>
          </cell>
          <cell r="Y221">
            <v>0</v>
          </cell>
          <cell r="Z221" t="str">
            <v>+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5</v>
          </cell>
          <cell r="AF221">
            <v>0.45454545454545453</v>
          </cell>
          <cell r="AG221">
            <v>0.53787878787878785</v>
          </cell>
          <cell r="AH221">
            <v>0.53787878787878785</v>
          </cell>
          <cell r="AI221">
            <v>0.53787878787878785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3"/>
  <sheetViews>
    <sheetView zoomScale="120" zoomScaleNormal="120" workbookViewId="0">
      <pane ySplit="9" topLeftCell="A102" activePane="bottomLeft" state="frozen"/>
      <selection pane="bottomLeft" activeCell="I110" sqref="I110"/>
    </sheetView>
  </sheetViews>
  <sheetFormatPr defaultRowHeight="12.75" x14ac:dyDescent="0.2"/>
  <cols>
    <col min="1" max="1" width="3.7109375" style="296" customWidth="1"/>
    <col min="2" max="2" width="6.140625" style="296" customWidth="1"/>
    <col min="3" max="3" width="20.85546875" style="299" bestFit="1" customWidth="1"/>
    <col min="4" max="4" width="6" style="296" bestFit="1" customWidth="1"/>
    <col min="5" max="5" width="9.140625" style="384" customWidth="1"/>
    <col min="6" max="6" width="5.42578125" style="295" customWidth="1"/>
    <col min="7" max="7" width="7.5703125" style="392" customWidth="1"/>
    <col min="8" max="8" width="5.28515625" style="310" customWidth="1"/>
    <col min="9" max="9" width="5.140625" style="310" customWidth="1"/>
    <col min="10" max="10" width="3.7109375" style="296" customWidth="1"/>
    <col min="11" max="11" width="5.5703125" style="296" bestFit="1" customWidth="1"/>
    <col min="12" max="12" width="5.5703125" style="296" customWidth="1"/>
    <col min="13" max="13" width="8.42578125" style="294" customWidth="1"/>
    <col min="14" max="14" width="4.85546875" style="296" customWidth="1"/>
    <col min="15" max="15" width="6.28515625" style="376" customWidth="1"/>
    <col min="16" max="16" width="6.5703125" style="296" customWidth="1"/>
    <col min="17" max="17" width="6.140625" style="296" customWidth="1"/>
    <col min="18" max="18" width="7.42578125" style="354" customWidth="1"/>
    <col min="19" max="19" width="10" style="297" customWidth="1"/>
    <col min="20" max="20" width="7.7109375" style="296" customWidth="1"/>
    <col min="21" max="21" width="0" hidden="1" customWidth="1"/>
    <col min="22" max="22" width="85.5703125" bestFit="1" customWidth="1"/>
    <col min="23" max="23" width="9.140625" customWidth="1"/>
  </cols>
  <sheetData>
    <row r="1" spans="1:22" s="2" customFormat="1" x14ac:dyDescent="0.2">
      <c r="A1" s="293" t="s">
        <v>14</v>
      </c>
      <c r="B1" s="293"/>
      <c r="C1" s="308"/>
      <c r="D1" s="294"/>
      <c r="E1" s="384"/>
      <c r="F1" s="295"/>
      <c r="G1" s="392"/>
      <c r="H1" s="310"/>
      <c r="I1" s="310"/>
      <c r="J1" s="296"/>
      <c r="K1" s="296"/>
      <c r="L1" s="296"/>
      <c r="M1" s="294"/>
      <c r="N1" s="296"/>
      <c r="O1" s="376"/>
      <c r="P1" s="296"/>
      <c r="Q1" s="296"/>
      <c r="R1" s="354"/>
      <c r="S1" s="297"/>
      <c r="T1" s="296"/>
    </row>
    <row r="2" spans="1:22" s="2" customFormat="1" x14ac:dyDescent="0.2">
      <c r="A2" s="298" t="s">
        <v>15</v>
      </c>
      <c r="B2" s="298"/>
      <c r="C2" s="299"/>
      <c r="D2" s="299"/>
      <c r="E2" s="385" t="s">
        <v>19</v>
      </c>
      <c r="F2" s="300"/>
      <c r="G2" s="392"/>
      <c r="H2" s="310"/>
      <c r="I2" s="310"/>
      <c r="J2" s="296"/>
      <c r="K2" s="296"/>
      <c r="L2" s="296"/>
      <c r="M2" s="294"/>
      <c r="N2" s="296"/>
      <c r="O2" s="376"/>
      <c r="P2" s="298" t="s">
        <v>16</v>
      </c>
      <c r="Q2" s="301"/>
      <c r="R2" s="355" t="s">
        <v>21</v>
      </c>
      <c r="S2" s="302"/>
      <c r="T2" s="303"/>
    </row>
    <row r="3" spans="1:22" s="2" customFormat="1" x14ac:dyDescent="0.2">
      <c r="A3" s="298" t="s">
        <v>17</v>
      </c>
      <c r="B3" s="298"/>
      <c r="C3" s="299"/>
      <c r="D3" s="294"/>
      <c r="E3" s="386" t="s">
        <v>20</v>
      </c>
      <c r="F3" s="304"/>
      <c r="G3" s="392"/>
      <c r="H3" s="310"/>
      <c r="I3" s="310"/>
      <c r="J3" s="296"/>
      <c r="K3" s="296"/>
      <c r="L3" s="296"/>
      <c r="M3" s="294"/>
      <c r="N3" s="296"/>
      <c r="O3" s="376"/>
      <c r="P3" s="298" t="s">
        <v>0</v>
      </c>
      <c r="Q3" s="301"/>
      <c r="R3" s="355" t="s">
        <v>18</v>
      </c>
      <c r="S3" s="302"/>
      <c r="T3" s="303"/>
    </row>
    <row r="4" spans="1:22" s="2" customFormat="1" x14ac:dyDescent="0.2">
      <c r="A4" s="298"/>
      <c r="B4" s="298"/>
      <c r="C4" s="299"/>
      <c r="D4" s="294"/>
      <c r="E4" s="387"/>
      <c r="F4" s="305"/>
      <c r="G4" s="392"/>
      <c r="H4" s="310"/>
      <c r="I4" s="310"/>
      <c r="J4" s="296"/>
      <c r="K4" s="296"/>
      <c r="L4" s="296"/>
      <c r="M4" s="294"/>
      <c r="N4" s="296"/>
      <c r="O4" s="376"/>
      <c r="P4" s="299" t="s">
        <v>22</v>
      </c>
      <c r="Q4" s="296"/>
      <c r="R4" s="354"/>
      <c r="S4" s="306">
        <v>42110</v>
      </c>
      <c r="T4" s="303"/>
    </row>
    <row r="5" spans="1:22" x14ac:dyDescent="0.2">
      <c r="D5" s="473" t="s">
        <v>2</v>
      </c>
      <c r="E5" s="473"/>
      <c r="F5" s="473"/>
      <c r="G5" s="473"/>
      <c r="H5" s="473"/>
      <c r="I5" s="473"/>
      <c r="J5" s="473"/>
      <c r="K5" s="307"/>
      <c r="L5" s="307"/>
      <c r="M5" s="307"/>
      <c r="N5" s="308"/>
      <c r="O5" s="377"/>
      <c r="T5" s="309"/>
    </row>
    <row r="6" spans="1:22" x14ac:dyDescent="0.2">
      <c r="D6" s="473"/>
      <c r="E6" s="473"/>
      <c r="F6" s="473"/>
      <c r="G6" s="473"/>
      <c r="H6" s="473"/>
      <c r="I6" s="473"/>
      <c r="J6" s="473"/>
      <c r="K6" s="307"/>
      <c r="L6" s="307"/>
      <c r="M6" s="307"/>
      <c r="N6" s="308"/>
      <c r="O6" s="377"/>
    </row>
    <row r="7" spans="1:22" ht="13.5" thickBot="1" x14ac:dyDescent="0.25"/>
    <row r="8" spans="1:22" ht="12.75" customHeight="1" x14ac:dyDescent="0.2">
      <c r="A8" s="475" t="s">
        <v>3</v>
      </c>
      <c r="B8" s="464" t="s">
        <v>1</v>
      </c>
      <c r="C8" s="311"/>
      <c r="D8" s="468" t="s">
        <v>4</v>
      </c>
      <c r="E8" s="468"/>
      <c r="F8" s="468" t="s">
        <v>5</v>
      </c>
      <c r="G8" s="468"/>
      <c r="H8" s="312" t="s">
        <v>595</v>
      </c>
      <c r="I8" s="312" t="s">
        <v>596</v>
      </c>
      <c r="J8" s="474" t="s">
        <v>597</v>
      </c>
      <c r="K8" s="474"/>
      <c r="L8" s="337" t="s">
        <v>1124</v>
      </c>
      <c r="M8" s="313" t="s">
        <v>6</v>
      </c>
      <c r="N8" s="466" t="s">
        <v>7</v>
      </c>
      <c r="O8" s="467"/>
      <c r="P8" s="468" t="s">
        <v>8</v>
      </c>
      <c r="Q8" s="468"/>
      <c r="R8" s="468"/>
      <c r="S8" s="469" t="s">
        <v>9</v>
      </c>
      <c r="T8" s="471" t="s">
        <v>10</v>
      </c>
    </row>
    <row r="9" spans="1:22" x14ac:dyDescent="0.2">
      <c r="A9" s="476"/>
      <c r="B9" s="465"/>
      <c r="C9" s="314"/>
      <c r="D9" s="356" t="s">
        <v>11</v>
      </c>
      <c r="E9" s="388" t="s">
        <v>12</v>
      </c>
      <c r="F9" s="394" t="s">
        <v>11</v>
      </c>
      <c r="G9" s="393" t="s">
        <v>12</v>
      </c>
      <c r="H9" s="395" t="s">
        <v>11</v>
      </c>
      <c r="I9" s="395" t="s">
        <v>11</v>
      </c>
      <c r="J9" s="356" t="s">
        <v>11</v>
      </c>
      <c r="K9" s="356" t="s">
        <v>12</v>
      </c>
      <c r="L9" s="356"/>
      <c r="M9" s="356" t="s">
        <v>11</v>
      </c>
      <c r="N9" s="356" t="s">
        <v>11</v>
      </c>
      <c r="O9" s="375" t="s">
        <v>12</v>
      </c>
      <c r="P9" s="357" t="s">
        <v>13</v>
      </c>
      <c r="Q9" s="356" t="s">
        <v>11</v>
      </c>
      <c r="R9" s="356" t="s">
        <v>12</v>
      </c>
      <c r="S9" s="470"/>
      <c r="T9" s="472"/>
    </row>
    <row r="10" spans="1:22" x14ac:dyDescent="0.2">
      <c r="A10" s="446">
        <v>1</v>
      </c>
      <c r="B10" s="447">
        <v>8197</v>
      </c>
      <c r="C10" s="448" t="s">
        <v>1126</v>
      </c>
      <c r="D10" s="212"/>
      <c r="E10" s="213"/>
      <c r="F10" s="449"/>
      <c r="G10" s="450"/>
      <c r="H10" s="451">
        <v>3</v>
      </c>
      <c r="I10" s="451">
        <v>3</v>
      </c>
      <c r="J10" s="452">
        <f>H10+I10</f>
        <v>6</v>
      </c>
      <c r="K10" s="212"/>
      <c r="L10" s="212"/>
      <c r="M10" s="212"/>
      <c r="N10" s="212">
        <v>13</v>
      </c>
      <c r="O10" s="453">
        <v>42194</v>
      </c>
      <c r="P10" s="452"/>
      <c r="Q10" s="212">
        <v>35</v>
      </c>
      <c r="R10" s="450">
        <v>42194</v>
      </c>
      <c r="S10" s="454">
        <f>IF(N10&gt;0,N10*2+J10+L10+M10+Q10,D10+F10+J10+L10+M10+Q10)</f>
        <v>67</v>
      </c>
      <c r="T10" s="455">
        <f t="shared" ref="T10" si="0">IF(S10&lt;50,5,IF(S10&lt;=60,6,IF(S10&lt;=70,7,IF(S10&lt;=80,8,IF(S10&lt;=90,9,10)))))</f>
        <v>7</v>
      </c>
    </row>
    <row r="11" spans="1:22" x14ac:dyDescent="0.2">
      <c r="A11" s="318">
        <f>A10+1</f>
        <v>2</v>
      </c>
      <c r="B11" s="343">
        <v>8270</v>
      </c>
      <c r="C11" s="314" t="s">
        <v>1000</v>
      </c>
      <c r="D11" s="315">
        <v>12</v>
      </c>
      <c r="E11" s="458">
        <v>42243</v>
      </c>
      <c r="F11" s="316">
        <v>15</v>
      </c>
      <c r="G11" s="393">
        <v>42160</v>
      </c>
      <c r="H11" s="317">
        <v>0</v>
      </c>
      <c r="I11" s="317">
        <v>3.5</v>
      </c>
      <c r="J11" s="207">
        <f>H11+I11</f>
        <v>3.5</v>
      </c>
      <c r="K11" s="315"/>
      <c r="L11" s="315"/>
      <c r="M11" s="315"/>
      <c r="P11" s="207"/>
      <c r="Q11" s="315"/>
      <c r="R11" s="356"/>
      <c r="S11" s="322">
        <f>IF(N11&gt;0,N11*2+J11+L11+M11+Q11,D11+F11+J11+L11+M11+Q11)</f>
        <v>30.5</v>
      </c>
      <c r="T11" s="323">
        <f t="shared" ref="T11:T78" si="1">IF(S11&lt;50,5,IF(S11&lt;=60,6,IF(S11&lt;=70,7,IF(S11&lt;=80,8,IF(S11&lt;=90,9,10)))))</f>
        <v>5</v>
      </c>
      <c r="V11" t="e">
        <f>VLOOKUP(B11,'Projektni zadaci'!$A$2:$B$138,2,TRUE)</f>
        <v>#N/A</v>
      </c>
    </row>
    <row r="12" spans="1:22" x14ac:dyDescent="0.2">
      <c r="A12" s="318">
        <f>A10+1</f>
        <v>2</v>
      </c>
      <c r="B12" s="343">
        <v>8384</v>
      </c>
      <c r="C12" s="314" t="s">
        <v>1127</v>
      </c>
      <c r="D12" s="315"/>
      <c r="E12" s="388"/>
      <c r="F12" s="316"/>
      <c r="G12" s="393"/>
      <c r="H12" s="320"/>
      <c r="I12" s="320"/>
      <c r="J12" s="207">
        <f>H12+I12</f>
        <v>0</v>
      </c>
      <c r="K12" s="207"/>
      <c r="L12" s="207"/>
      <c r="M12" s="315"/>
      <c r="N12" s="315">
        <v>4</v>
      </c>
      <c r="O12" s="379">
        <v>42173</v>
      </c>
      <c r="P12" s="207"/>
      <c r="Q12" s="207"/>
      <c r="R12" s="357"/>
      <c r="S12" s="322">
        <f t="shared" ref="S12" si="2">IF(N12&gt;0,N12*2+J12+L12+M12+Q12,D12+F12+J12+L12+M12+Q12)</f>
        <v>8</v>
      </c>
      <c r="T12" s="323">
        <f>IF(S12&lt;50,5,IF(S12&lt;=60,6,IF(S12&lt;=70,7,IF(S12&lt;=80,8,IF(S12&lt;=90,9,10)))))</f>
        <v>5</v>
      </c>
    </row>
    <row r="13" spans="1:22" x14ac:dyDescent="0.2">
      <c r="A13" s="318">
        <f>A11+1</f>
        <v>3</v>
      </c>
      <c r="B13" s="344" t="s">
        <v>119</v>
      </c>
      <c r="C13" s="319" t="s">
        <v>120</v>
      </c>
      <c r="D13" s="210"/>
      <c r="E13" s="389">
        <v>42110</v>
      </c>
      <c r="F13" s="210"/>
      <c r="G13" s="358">
        <v>42160</v>
      </c>
      <c r="H13" s="320"/>
      <c r="I13" s="320"/>
      <c r="J13" s="207">
        <f>H13+I13</f>
        <v>0</v>
      </c>
      <c r="K13" s="207"/>
      <c r="L13" s="207"/>
      <c r="M13" s="315"/>
      <c r="N13" s="207"/>
      <c r="O13" s="379"/>
      <c r="P13" s="207"/>
      <c r="Q13" s="207"/>
      <c r="R13" s="357"/>
      <c r="S13" s="322">
        <f t="shared" ref="S13:S78" si="3">IF(N13&gt;0,N13*2+J13+L13+M13+Q13,D13+F13+J13+L13+M13+Q13)</f>
        <v>0</v>
      </c>
      <c r="T13" s="323">
        <f>IF(S13&lt;50,5,IF(S13&lt;=60,6,IF(S13&lt;=70,7,IF(S13&lt;=80,8,IF(S13&lt;=90,9,10)))))</f>
        <v>5</v>
      </c>
      <c r="U13" s="1">
        <f t="shared" ref="U13:U79" si="4">IF(D13&lt;13,5,IF(D13&lt;=15,6,IF(D13&lt;=18,7,IF(D13&lt;=21,8,IF(D13&lt;=23,9,10)))))</f>
        <v>5</v>
      </c>
      <c r="V13" t="e">
        <f>VLOOKUP(B13,'Projektni zadaci'!$A$2:$B$138,2,TRUE)</f>
        <v>#N/A</v>
      </c>
    </row>
    <row r="14" spans="1:22" x14ac:dyDescent="0.2">
      <c r="A14" s="318">
        <f>A13+1</f>
        <v>4</v>
      </c>
      <c r="B14" s="344" t="s">
        <v>164</v>
      </c>
      <c r="C14" s="319" t="s">
        <v>375</v>
      </c>
      <c r="D14" s="210"/>
      <c r="E14" s="389">
        <v>42110</v>
      </c>
      <c r="F14" s="210"/>
      <c r="G14" s="358">
        <v>42160</v>
      </c>
      <c r="H14" s="320"/>
      <c r="I14" s="320"/>
      <c r="J14" s="207">
        <f t="shared" ref="J14:J79" si="5">H14+I14</f>
        <v>0</v>
      </c>
      <c r="K14" s="207"/>
      <c r="L14" s="207"/>
      <c r="M14" s="315"/>
      <c r="N14" s="207">
        <v>5</v>
      </c>
      <c r="O14" s="379">
        <v>42194</v>
      </c>
      <c r="P14" s="207"/>
      <c r="Q14" s="207"/>
      <c r="R14" s="357"/>
      <c r="S14" s="322">
        <f t="shared" si="3"/>
        <v>10</v>
      </c>
      <c r="T14" s="323">
        <f t="shared" si="1"/>
        <v>5</v>
      </c>
      <c r="U14" s="1">
        <f t="shared" si="4"/>
        <v>5</v>
      </c>
      <c r="V14" t="e">
        <f>VLOOKUP(B14,'Projektni zadaci'!$A$2:$B$138,2,TRUE)</f>
        <v>#N/A</v>
      </c>
    </row>
    <row r="15" spans="1:22" x14ac:dyDescent="0.2">
      <c r="A15" s="318">
        <f>A14+1</f>
        <v>5</v>
      </c>
      <c r="B15" s="344" t="s">
        <v>131</v>
      </c>
      <c r="C15" s="319" t="s">
        <v>132</v>
      </c>
      <c r="D15" s="210"/>
      <c r="E15" s="389">
        <v>42110</v>
      </c>
      <c r="F15" s="210"/>
      <c r="G15" s="358">
        <v>42160</v>
      </c>
      <c r="H15" s="320"/>
      <c r="I15" s="320"/>
      <c r="J15" s="207">
        <f t="shared" si="5"/>
        <v>0</v>
      </c>
      <c r="K15" s="207"/>
      <c r="L15" s="207"/>
      <c r="M15" s="315"/>
      <c r="N15" s="207"/>
      <c r="O15" s="379"/>
      <c r="P15" s="207"/>
      <c r="Q15" s="207"/>
      <c r="R15" s="357"/>
      <c r="S15" s="322">
        <f t="shared" si="3"/>
        <v>0</v>
      </c>
      <c r="T15" s="323">
        <f t="shared" si="1"/>
        <v>5</v>
      </c>
      <c r="U15" s="1">
        <f t="shared" si="4"/>
        <v>5</v>
      </c>
      <c r="V15" t="e">
        <f>VLOOKUP(B15,'Projektni zadaci'!$A$2:$B$138,2,TRUE)</f>
        <v>#N/A</v>
      </c>
    </row>
    <row r="16" spans="1:22" x14ac:dyDescent="0.2">
      <c r="A16" s="318">
        <f t="shared" ref="A16:A82" si="6">A15+1</f>
        <v>6</v>
      </c>
      <c r="B16" s="344" t="s">
        <v>165</v>
      </c>
      <c r="C16" s="319" t="s">
        <v>376</v>
      </c>
      <c r="D16" s="210"/>
      <c r="E16" s="389">
        <v>42110</v>
      </c>
      <c r="F16" s="210"/>
      <c r="G16" s="358">
        <v>42160</v>
      </c>
      <c r="H16" s="320"/>
      <c r="I16" s="320"/>
      <c r="J16" s="207">
        <f t="shared" si="5"/>
        <v>0</v>
      </c>
      <c r="K16" s="207"/>
      <c r="L16" s="207"/>
      <c r="M16" s="315"/>
      <c r="N16" s="207"/>
      <c r="O16" s="379"/>
      <c r="P16" s="207"/>
      <c r="Q16" s="207"/>
      <c r="R16" s="357"/>
      <c r="S16" s="322">
        <f t="shared" si="3"/>
        <v>0</v>
      </c>
      <c r="T16" s="323">
        <f t="shared" si="1"/>
        <v>5</v>
      </c>
      <c r="U16" s="1">
        <f t="shared" si="4"/>
        <v>5</v>
      </c>
      <c r="V16" t="e">
        <f>VLOOKUP(B16,'Projektni zadaci'!$A$2:$B$138,2,TRUE)</f>
        <v>#N/A</v>
      </c>
    </row>
    <row r="17" spans="1:22" x14ac:dyDescent="0.2">
      <c r="A17" s="318">
        <f t="shared" si="6"/>
        <v>7</v>
      </c>
      <c r="B17" s="344" t="s">
        <v>56</v>
      </c>
      <c r="C17" s="319" t="s">
        <v>57</v>
      </c>
      <c r="D17" s="210"/>
      <c r="E17" s="389">
        <v>42110</v>
      </c>
      <c r="F17" s="210"/>
      <c r="G17" s="358">
        <v>42160</v>
      </c>
      <c r="H17" s="320"/>
      <c r="I17" s="320"/>
      <c r="J17" s="207">
        <f t="shared" si="5"/>
        <v>0</v>
      </c>
      <c r="K17" s="207"/>
      <c r="L17" s="207"/>
      <c r="M17" s="315"/>
      <c r="N17" s="207"/>
      <c r="O17" s="379"/>
      <c r="P17" s="207"/>
      <c r="Q17" s="207"/>
      <c r="R17" s="357"/>
      <c r="S17" s="322">
        <f t="shared" si="3"/>
        <v>0</v>
      </c>
      <c r="T17" s="323">
        <f t="shared" si="1"/>
        <v>5</v>
      </c>
      <c r="U17" s="1">
        <f t="shared" si="4"/>
        <v>5</v>
      </c>
      <c r="V17" t="e">
        <f>VLOOKUP(B17,'Projektni zadaci'!$A$2:$B$138,2,TRUE)</f>
        <v>#N/A</v>
      </c>
    </row>
    <row r="18" spans="1:22" x14ac:dyDescent="0.2">
      <c r="A18" s="318">
        <f t="shared" si="6"/>
        <v>8</v>
      </c>
      <c r="B18" s="344" t="s">
        <v>166</v>
      </c>
      <c r="C18" s="319" t="s">
        <v>377</v>
      </c>
      <c r="D18" s="210"/>
      <c r="E18" s="389">
        <v>42110</v>
      </c>
      <c r="F18" s="210"/>
      <c r="G18" s="358">
        <v>42160</v>
      </c>
      <c r="H18" s="320"/>
      <c r="I18" s="320"/>
      <c r="J18" s="207">
        <f t="shared" si="5"/>
        <v>0</v>
      </c>
      <c r="K18" s="207"/>
      <c r="L18" s="207"/>
      <c r="M18" s="315"/>
      <c r="N18" s="207"/>
      <c r="O18" s="379"/>
      <c r="P18" s="207"/>
      <c r="Q18" s="207"/>
      <c r="R18" s="357"/>
      <c r="S18" s="322">
        <f t="shared" si="3"/>
        <v>0</v>
      </c>
      <c r="T18" s="323">
        <f t="shared" si="1"/>
        <v>5</v>
      </c>
      <c r="U18" s="1">
        <f t="shared" si="4"/>
        <v>5</v>
      </c>
      <c r="V18" t="e">
        <f>VLOOKUP(B18,'Projektni zadaci'!$A$2:$B$138,2,TRUE)</f>
        <v>#N/A</v>
      </c>
    </row>
    <row r="19" spans="1:22" x14ac:dyDescent="0.2">
      <c r="A19" s="318">
        <f t="shared" si="6"/>
        <v>9</v>
      </c>
      <c r="B19" s="344" t="s">
        <v>135</v>
      </c>
      <c r="C19" s="319" t="s">
        <v>136</v>
      </c>
      <c r="D19" s="210"/>
      <c r="E19" s="389">
        <v>42110</v>
      </c>
      <c r="F19" s="210"/>
      <c r="G19" s="358">
        <v>42160</v>
      </c>
      <c r="H19" s="320"/>
      <c r="I19" s="320"/>
      <c r="J19" s="207">
        <f t="shared" si="5"/>
        <v>0</v>
      </c>
      <c r="K19" s="207"/>
      <c r="L19" s="207"/>
      <c r="M19" s="315"/>
      <c r="N19" s="207">
        <v>2</v>
      </c>
      <c r="O19" s="379">
        <v>42243</v>
      </c>
      <c r="P19" s="207"/>
      <c r="Q19" s="207"/>
      <c r="R19" s="358"/>
      <c r="S19" s="322">
        <f t="shared" si="3"/>
        <v>4</v>
      </c>
      <c r="T19" s="323">
        <f t="shared" si="1"/>
        <v>5</v>
      </c>
      <c r="U19" s="1">
        <f t="shared" si="4"/>
        <v>5</v>
      </c>
      <c r="V19" t="e">
        <f>VLOOKUP(B19,'Projektni zadaci'!$A$2:$B$138,2,TRUE)</f>
        <v>#N/A</v>
      </c>
    </row>
    <row r="20" spans="1:22" x14ac:dyDescent="0.2">
      <c r="A20" s="318">
        <f t="shared" si="6"/>
        <v>10</v>
      </c>
      <c r="B20" s="344" t="s">
        <v>167</v>
      </c>
      <c r="C20" s="319" t="s">
        <v>378</v>
      </c>
      <c r="D20" s="210"/>
      <c r="E20" s="389">
        <v>42110</v>
      </c>
      <c r="F20" s="210"/>
      <c r="G20" s="358">
        <v>42160</v>
      </c>
      <c r="H20" s="320"/>
      <c r="I20" s="320"/>
      <c r="J20" s="207">
        <f t="shared" si="5"/>
        <v>0</v>
      </c>
      <c r="K20" s="207"/>
      <c r="L20" s="207"/>
      <c r="M20" s="315"/>
      <c r="N20" s="207"/>
      <c r="O20" s="379"/>
      <c r="P20" s="207"/>
      <c r="Q20" s="207"/>
      <c r="R20" s="357"/>
      <c r="S20" s="322">
        <f t="shared" si="3"/>
        <v>0</v>
      </c>
      <c r="T20" s="323">
        <f t="shared" si="1"/>
        <v>5</v>
      </c>
      <c r="U20" s="1">
        <f t="shared" si="4"/>
        <v>5</v>
      </c>
      <c r="V20" t="e">
        <f>VLOOKUP(B20,'Projektni zadaci'!$A$2:$B$138,2,TRUE)</f>
        <v>#N/A</v>
      </c>
    </row>
    <row r="21" spans="1:22" x14ac:dyDescent="0.2">
      <c r="A21" s="318">
        <f t="shared" si="6"/>
        <v>11</v>
      </c>
      <c r="B21" s="344" t="s">
        <v>168</v>
      </c>
      <c r="C21" s="319" t="s">
        <v>379</v>
      </c>
      <c r="D21" s="210"/>
      <c r="E21" s="389">
        <v>42110</v>
      </c>
      <c r="F21" s="210"/>
      <c r="G21" s="358">
        <v>42160</v>
      </c>
      <c r="H21" s="320"/>
      <c r="I21" s="320"/>
      <c r="J21" s="207">
        <f t="shared" si="5"/>
        <v>0</v>
      </c>
      <c r="K21" s="207"/>
      <c r="L21" s="207"/>
      <c r="M21" s="315"/>
      <c r="N21" s="207"/>
      <c r="O21" s="379"/>
      <c r="P21" s="207"/>
      <c r="Q21" s="207"/>
      <c r="R21" s="357"/>
      <c r="S21" s="322">
        <f t="shared" si="3"/>
        <v>0</v>
      </c>
      <c r="T21" s="323">
        <f t="shared" si="1"/>
        <v>5</v>
      </c>
      <c r="U21" s="1">
        <f t="shared" si="4"/>
        <v>5</v>
      </c>
      <c r="V21" t="e">
        <f>VLOOKUP(B21,'Projektni zadaci'!$A$2:$B$138,2,TRUE)</f>
        <v>#N/A</v>
      </c>
    </row>
    <row r="22" spans="1:22" x14ac:dyDescent="0.2">
      <c r="A22" s="318">
        <f t="shared" si="6"/>
        <v>12</v>
      </c>
      <c r="B22" s="344" t="s">
        <v>169</v>
      </c>
      <c r="C22" s="319" t="s">
        <v>380</v>
      </c>
      <c r="D22" s="210"/>
      <c r="E22" s="389">
        <v>42110</v>
      </c>
      <c r="F22" s="210"/>
      <c r="G22" s="358">
        <v>42160</v>
      </c>
      <c r="H22" s="320"/>
      <c r="I22" s="320"/>
      <c r="J22" s="207">
        <f t="shared" si="5"/>
        <v>0</v>
      </c>
      <c r="K22" s="207"/>
      <c r="L22" s="207"/>
      <c r="M22" s="315"/>
      <c r="N22" s="207"/>
      <c r="O22" s="379"/>
      <c r="P22" s="207"/>
      <c r="Q22" s="207"/>
      <c r="R22" s="357"/>
      <c r="S22" s="322">
        <f t="shared" si="3"/>
        <v>0</v>
      </c>
      <c r="T22" s="323">
        <f t="shared" si="1"/>
        <v>5</v>
      </c>
      <c r="U22" s="1">
        <f t="shared" si="4"/>
        <v>5</v>
      </c>
      <c r="V22" t="e">
        <f>VLOOKUP(B22,'Projektni zadaci'!$A$2:$B$138,2,TRUE)</f>
        <v>#N/A</v>
      </c>
    </row>
    <row r="23" spans="1:22" x14ac:dyDescent="0.2">
      <c r="A23" s="318">
        <f t="shared" si="6"/>
        <v>13</v>
      </c>
      <c r="B23" s="344" t="s">
        <v>49</v>
      </c>
      <c r="C23" s="319" t="s">
        <v>50</v>
      </c>
      <c r="D23" s="210"/>
      <c r="E23" s="389">
        <v>42110</v>
      </c>
      <c r="F23" s="210"/>
      <c r="G23" s="358">
        <v>42160</v>
      </c>
      <c r="H23" s="320"/>
      <c r="I23" s="320"/>
      <c r="J23" s="207">
        <f t="shared" si="5"/>
        <v>0</v>
      </c>
      <c r="K23" s="207"/>
      <c r="L23" s="207"/>
      <c r="M23" s="315"/>
      <c r="N23" s="207"/>
      <c r="O23" s="379"/>
      <c r="P23" s="207"/>
      <c r="Q23" s="207"/>
      <c r="R23" s="357"/>
      <c r="S23" s="322">
        <f t="shared" si="3"/>
        <v>0</v>
      </c>
      <c r="T23" s="323">
        <f t="shared" si="1"/>
        <v>5</v>
      </c>
      <c r="U23" s="1">
        <f t="shared" si="4"/>
        <v>5</v>
      </c>
      <c r="V23" t="e">
        <f>VLOOKUP(B23,'Projektni zadaci'!$A$2:$B$138,2,TRUE)</f>
        <v>#N/A</v>
      </c>
    </row>
    <row r="24" spans="1:22" x14ac:dyDescent="0.2">
      <c r="A24" s="318">
        <f t="shared" si="6"/>
        <v>14</v>
      </c>
      <c r="B24" s="344" t="s">
        <v>170</v>
      </c>
      <c r="C24" s="319" t="s">
        <v>381</v>
      </c>
      <c r="D24" s="210"/>
      <c r="E24" s="389">
        <v>42110</v>
      </c>
      <c r="F24" s="210"/>
      <c r="G24" s="358">
        <v>42160</v>
      </c>
      <c r="H24" s="320"/>
      <c r="I24" s="320"/>
      <c r="J24" s="207">
        <f t="shared" si="5"/>
        <v>0</v>
      </c>
      <c r="K24" s="207"/>
      <c r="L24" s="207"/>
      <c r="M24" s="315"/>
      <c r="N24" s="207"/>
      <c r="O24" s="379"/>
      <c r="P24" s="207"/>
      <c r="Q24" s="207"/>
      <c r="R24" s="357"/>
      <c r="S24" s="322">
        <f t="shared" si="3"/>
        <v>0</v>
      </c>
      <c r="T24" s="323">
        <f t="shared" si="1"/>
        <v>5</v>
      </c>
      <c r="U24" s="1">
        <f t="shared" si="4"/>
        <v>5</v>
      </c>
      <c r="V24" t="e">
        <f>VLOOKUP(B24,'Projektni zadaci'!$A$2:$B$138,2,TRUE)</f>
        <v>#N/A</v>
      </c>
    </row>
    <row r="25" spans="1:22" x14ac:dyDescent="0.2">
      <c r="A25" s="318">
        <f t="shared" si="6"/>
        <v>15</v>
      </c>
      <c r="B25" s="344" t="s">
        <v>171</v>
      </c>
      <c r="C25" s="319" t="s">
        <v>382</v>
      </c>
      <c r="D25" s="210"/>
      <c r="E25" s="389">
        <v>42110</v>
      </c>
      <c r="F25" s="210"/>
      <c r="G25" s="358">
        <v>42160</v>
      </c>
      <c r="H25" s="320"/>
      <c r="I25" s="320"/>
      <c r="J25" s="207">
        <f t="shared" si="5"/>
        <v>0</v>
      </c>
      <c r="K25" s="207"/>
      <c r="L25" s="207"/>
      <c r="M25" s="315"/>
      <c r="N25" s="207"/>
      <c r="O25" s="379"/>
      <c r="P25" s="207"/>
      <c r="Q25" s="207"/>
      <c r="R25" s="358"/>
      <c r="S25" s="322">
        <f t="shared" si="3"/>
        <v>0</v>
      </c>
      <c r="T25" s="323">
        <f t="shared" si="1"/>
        <v>5</v>
      </c>
      <c r="U25" s="1">
        <f t="shared" si="4"/>
        <v>5</v>
      </c>
      <c r="V25" t="e">
        <f>VLOOKUP(B25,'Projektni zadaci'!$A$2:$B$138,2,TRUE)</f>
        <v>#N/A</v>
      </c>
    </row>
    <row r="26" spans="1:22" x14ac:dyDescent="0.2">
      <c r="A26" s="318">
        <f t="shared" si="6"/>
        <v>16</v>
      </c>
      <c r="B26" s="344" t="s">
        <v>172</v>
      </c>
      <c r="C26" s="319" t="s">
        <v>383</v>
      </c>
      <c r="D26" s="210"/>
      <c r="E26" s="389">
        <v>42110</v>
      </c>
      <c r="F26" s="210"/>
      <c r="G26" s="358">
        <v>42160</v>
      </c>
      <c r="H26" s="320"/>
      <c r="I26" s="320"/>
      <c r="J26" s="207">
        <f t="shared" si="5"/>
        <v>0</v>
      </c>
      <c r="K26" s="207"/>
      <c r="L26" s="207"/>
      <c r="M26" s="315"/>
      <c r="N26" s="207"/>
      <c r="O26" s="379"/>
      <c r="P26" s="207"/>
      <c r="Q26" s="207"/>
      <c r="R26" s="357"/>
      <c r="S26" s="322">
        <f t="shared" si="3"/>
        <v>0</v>
      </c>
      <c r="T26" s="323">
        <f t="shared" si="1"/>
        <v>5</v>
      </c>
      <c r="U26" s="1">
        <f t="shared" si="4"/>
        <v>5</v>
      </c>
      <c r="V26" t="e">
        <f>VLOOKUP(B26,'Projektni zadaci'!$A$2:$B$138,2,TRUE)</f>
        <v>#N/A</v>
      </c>
    </row>
    <row r="27" spans="1:22" x14ac:dyDescent="0.2">
      <c r="A27" s="318">
        <f t="shared" si="6"/>
        <v>17</v>
      </c>
      <c r="B27" s="344" t="s">
        <v>173</v>
      </c>
      <c r="C27" s="319" t="s">
        <v>384</v>
      </c>
      <c r="D27" s="210"/>
      <c r="E27" s="389">
        <v>42110</v>
      </c>
      <c r="F27" s="210"/>
      <c r="G27" s="358">
        <v>42160</v>
      </c>
      <c r="H27" s="320"/>
      <c r="I27" s="320"/>
      <c r="J27" s="207">
        <f t="shared" si="5"/>
        <v>0</v>
      </c>
      <c r="K27" s="207"/>
      <c r="L27" s="207"/>
      <c r="M27" s="315"/>
      <c r="N27" s="207"/>
      <c r="O27" s="379"/>
      <c r="P27" s="207"/>
      <c r="Q27" s="207"/>
      <c r="R27" s="358"/>
      <c r="S27" s="322">
        <f t="shared" si="3"/>
        <v>0</v>
      </c>
      <c r="T27" s="323">
        <f t="shared" si="1"/>
        <v>5</v>
      </c>
      <c r="U27" s="1">
        <f t="shared" si="4"/>
        <v>5</v>
      </c>
      <c r="V27" t="e">
        <f>VLOOKUP(B27,'Projektni zadaci'!$A$2:$B$138,2,TRUE)</f>
        <v>#N/A</v>
      </c>
    </row>
    <row r="28" spans="1:22" s="439" customFormat="1" x14ac:dyDescent="0.2">
      <c r="A28" s="427">
        <f t="shared" si="6"/>
        <v>18</v>
      </c>
      <c r="B28" s="440" t="s">
        <v>118</v>
      </c>
      <c r="C28" s="441" t="s">
        <v>385</v>
      </c>
      <c r="D28" s="430"/>
      <c r="E28" s="431">
        <v>42110</v>
      </c>
      <c r="F28" s="430">
        <v>3</v>
      </c>
      <c r="G28" s="432">
        <v>42160</v>
      </c>
      <c r="H28" s="433"/>
      <c r="I28" s="433"/>
      <c r="J28" s="434">
        <f t="shared" si="5"/>
        <v>0</v>
      </c>
      <c r="K28" s="434"/>
      <c r="L28" s="434">
        <v>0</v>
      </c>
      <c r="M28" s="430"/>
      <c r="N28" s="434">
        <v>12</v>
      </c>
      <c r="O28" s="435">
        <v>42194</v>
      </c>
      <c r="P28" s="434"/>
      <c r="Q28" s="434"/>
      <c r="R28" s="436"/>
      <c r="S28" s="437">
        <f t="shared" si="3"/>
        <v>24</v>
      </c>
      <c r="T28" s="438">
        <f t="shared" si="1"/>
        <v>5</v>
      </c>
      <c r="U28" s="442">
        <f t="shared" si="4"/>
        <v>5</v>
      </c>
      <c r="V28" s="439" t="e">
        <f>VLOOKUP(B28,'Projektni zadaci'!$A$2:$B$138,2,TRUE)</f>
        <v>#N/A</v>
      </c>
    </row>
    <row r="29" spans="1:22" x14ac:dyDescent="0.2">
      <c r="A29" s="318">
        <f t="shared" si="6"/>
        <v>19</v>
      </c>
      <c r="B29" s="344" t="s">
        <v>90</v>
      </c>
      <c r="C29" s="319" t="s">
        <v>91</v>
      </c>
      <c r="D29" s="210"/>
      <c r="E29" s="389">
        <v>42110</v>
      </c>
      <c r="F29" s="210"/>
      <c r="G29" s="358">
        <v>42160</v>
      </c>
      <c r="H29" s="320"/>
      <c r="I29" s="320"/>
      <c r="J29" s="207">
        <f t="shared" si="5"/>
        <v>0</v>
      </c>
      <c r="K29" s="207"/>
      <c r="L29" s="207"/>
      <c r="M29" s="315"/>
      <c r="N29" s="207"/>
      <c r="O29" s="379"/>
      <c r="P29" s="207"/>
      <c r="Q29" s="207"/>
      <c r="R29" s="357"/>
      <c r="S29" s="322">
        <f t="shared" si="3"/>
        <v>0</v>
      </c>
      <c r="T29" s="323">
        <f t="shared" si="1"/>
        <v>5</v>
      </c>
      <c r="U29" s="1">
        <f t="shared" si="4"/>
        <v>5</v>
      </c>
      <c r="V29" t="e">
        <f>VLOOKUP(B29,'Projektni zadaci'!$A$2:$B$138,2,TRUE)</f>
        <v>#N/A</v>
      </c>
    </row>
    <row r="30" spans="1:22" x14ac:dyDescent="0.2">
      <c r="A30" s="318">
        <f t="shared" si="6"/>
        <v>20</v>
      </c>
      <c r="B30" s="344" t="s">
        <v>53</v>
      </c>
      <c r="C30" s="319" t="s">
        <v>54</v>
      </c>
      <c r="D30" s="210"/>
      <c r="E30" s="389">
        <v>42110</v>
      </c>
      <c r="F30" s="210"/>
      <c r="G30" s="358">
        <v>42160</v>
      </c>
      <c r="H30" s="320"/>
      <c r="I30" s="320"/>
      <c r="J30" s="207">
        <f t="shared" si="5"/>
        <v>0</v>
      </c>
      <c r="K30" s="207"/>
      <c r="L30" s="207"/>
      <c r="M30" s="315"/>
      <c r="N30" s="207">
        <v>4</v>
      </c>
      <c r="O30" s="379">
        <v>42243</v>
      </c>
      <c r="P30" s="207"/>
      <c r="Q30" s="207"/>
      <c r="R30" s="357"/>
      <c r="S30" s="322">
        <f t="shared" si="3"/>
        <v>8</v>
      </c>
      <c r="T30" s="323">
        <f t="shared" si="1"/>
        <v>5</v>
      </c>
      <c r="U30" s="1">
        <f t="shared" si="4"/>
        <v>5</v>
      </c>
      <c r="V30" t="e">
        <f>VLOOKUP(B30,'Projektni zadaci'!$A$2:$B$138,2,TRUE)</f>
        <v>#N/A</v>
      </c>
    </row>
    <row r="31" spans="1:22" x14ac:dyDescent="0.2">
      <c r="A31" s="318">
        <f t="shared" si="6"/>
        <v>21</v>
      </c>
      <c r="B31" s="344" t="s">
        <v>174</v>
      </c>
      <c r="C31" s="319" t="s">
        <v>386</v>
      </c>
      <c r="D31" s="210">
        <v>5</v>
      </c>
      <c r="E31" s="389">
        <v>42110</v>
      </c>
      <c r="F31" s="210"/>
      <c r="G31" s="358">
        <v>42160</v>
      </c>
      <c r="H31" s="320"/>
      <c r="I31" s="320"/>
      <c r="J31" s="207">
        <f t="shared" si="5"/>
        <v>0</v>
      </c>
      <c r="K31" s="207"/>
      <c r="L31" s="207"/>
      <c r="M31" s="315"/>
      <c r="N31" s="207">
        <v>9</v>
      </c>
      <c r="O31" s="379">
        <v>42243</v>
      </c>
      <c r="P31" s="207"/>
      <c r="Q31" s="207"/>
      <c r="R31" s="357"/>
      <c r="S31" s="322">
        <f t="shared" si="3"/>
        <v>18</v>
      </c>
      <c r="T31" s="323">
        <f t="shared" si="1"/>
        <v>5</v>
      </c>
      <c r="U31" s="1">
        <f t="shared" si="4"/>
        <v>5</v>
      </c>
      <c r="V31" t="e">
        <f>VLOOKUP(B31,'Projektni zadaci'!$A$2:$B$138,2,TRUE)</f>
        <v>#N/A</v>
      </c>
    </row>
    <row r="32" spans="1:22" x14ac:dyDescent="0.2">
      <c r="A32" s="318">
        <f t="shared" si="6"/>
        <v>22</v>
      </c>
      <c r="B32" s="344" t="s">
        <v>68</v>
      </c>
      <c r="C32" s="319" t="s">
        <v>69</v>
      </c>
      <c r="D32" s="210">
        <v>4</v>
      </c>
      <c r="E32" s="389">
        <v>42110</v>
      </c>
      <c r="F32" s="210"/>
      <c r="G32" s="358">
        <v>42160</v>
      </c>
      <c r="H32" s="320"/>
      <c r="I32" s="320"/>
      <c r="J32" s="207">
        <f t="shared" si="5"/>
        <v>0</v>
      </c>
      <c r="K32" s="207"/>
      <c r="L32" s="207"/>
      <c r="M32" s="315"/>
      <c r="N32" s="207">
        <v>0</v>
      </c>
      <c r="O32" s="379">
        <v>42173</v>
      </c>
      <c r="P32" s="207"/>
      <c r="Q32" s="207"/>
      <c r="R32" s="358"/>
      <c r="S32" s="322">
        <f t="shared" si="3"/>
        <v>4</v>
      </c>
      <c r="T32" s="323">
        <f t="shared" si="1"/>
        <v>5</v>
      </c>
      <c r="U32" s="1">
        <f t="shared" si="4"/>
        <v>5</v>
      </c>
      <c r="V32" t="e">
        <f>VLOOKUP(B32,'Projektni zadaci'!$A$2:$B$138,2,TRUE)</f>
        <v>#N/A</v>
      </c>
    </row>
    <row r="33" spans="1:22" x14ac:dyDescent="0.2">
      <c r="A33" s="318">
        <f t="shared" si="6"/>
        <v>23</v>
      </c>
      <c r="B33" s="344" t="s">
        <v>175</v>
      </c>
      <c r="C33" s="319" t="s">
        <v>387</v>
      </c>
      <c r="D33" s="210"/>
      <c r="E33" s="389">
        <v>42110</v>
      </c>
      <c r="F33" s="210"/>
      <c r="G33" s="358">
        <v>42160</v>
      </c>
      <c r="H33" s="320"/>
      <c r="I33" s="320"/>
      <c r="J33" s="207">
        <f t="shared" si="5"/>
        <v>0</v>
      </c>
      <c r="K33" s="207"/>
      <c r="L33" s="207"/>
      <c r="M33" s="315"/>
      <c r="N33" s="207"/>
      <c r="O33" s="379"/>
      <c r="P33" s="207"/>
      <c r="Q33" s="207"/>
      <c r="R33" s="357"/>
      <c r="S33" s="322">
        <f t="shared" si="3"/>
        <v>0</v>
      </c>
      <c r="T33" s="323">
        <f t="shared" si="1"/>
        <v>5</v>
      </c>
      <c r="U33" s="1">
        <f t="shared" si="4"/>
        <v>5</v>
      </c>
      <c r="V33" t="e">
        <f>VLOOKUP(B33,'Projektni zadaci'!$A$2:$B$138,2,TRUE)</f>
        <v>#N/A</v>
      </c>
    </row>
    <row r="34" spans="1:22" x14ac:dyDescent="0.2">
      <c r="A34" s="318">
        <f t="shared" si="6"/>
        <v>24</v>
      </c>
      <c r="B34" s="344" t="s">
        <v>176</v>
      </c>
      <c r="C34" s="319" t="s">
        <v>388</v>
      </c>
      <c r="D34" s="210"/>
      <c r="E34" s="389">
        <v>42110</v>
      </c>
      <c r="F34" s="210"/>
      <c r="G34" s="358">
        <v>42160</v>
      </c>
      <c r="H34" s="320"/>
      <c r="I34" s="320"/>
      <c r="J34" s="207">
        <f t="shared" si="5"/>
        <v>0</v>
      </c>
      <c r="K34" s="207"/>
      <c r="L34" s="207"/>
      <c r="M34" s="315"/>
      <c r="N34" s="207"/>
      <c r="O34" s="379"/>
      <c r="P34" s="207"/>
      <c r="Q34" s="207"/>
      <c r="R34" s="358"/>
      <c r="S34" s="322">
        <f t="shared" si="3"/>
        <v>0</v>
      </c>
      <c r="T34" s="323">
        <f t="shared" si="1"/>
        <v>5</v>
      </c>
      <c r="U34" s="1">
        <f t="shared" si="4"/>
        <v>5</v>
      </c>
      <c r="V34" t="e">
        <f>VLOOKUP(B34,'Projektni zadaci'!$A$2:$B$138,2,TRUE)</f>
        <v>#N/A</v>
      </c>
    </row>
    <row r="35" spans="1:22" x14ac:dyDescent="0.2">
      <c r="A35" s="318">
        <f t="shared" si="6"/>
        <v>25</v>
      </c>
      <c r="B35" s="344" t="s">
        <v>177</v>
      </c>
      <c r="C35" s="319" t="s">
        <v>389</v>
      </c>
      <c r="D35" s="210"/>
      <c r="E35" s="389">
        <v>42110</v>
      </c>
      <c r="F35" s="210"/>
      <c r="G35" s="358">
        <v>42160</v>
      </c>
      <c r="H35" s="320"/>
      <c r="I35" s="320"/>
      <c r="J35" s="207">
        <f t="shared" si="5"/>
        <v>0</v>
      </c>
      <c r="K35" s="207"/>
      <c r="L35" s="207"/>
      <c r="M35" s="315"/>
      <c r="N35" s="207"/>
      <c r="O35" s="379"/>
      <c r="P35" s="207"/>
      <c r="Q35" s="207"/>
      <c r="R35" s="357"/>
      <c r="S35" s="322">
        <f t="shared" si="3"/>
        <v>0</v>
      </c>
      <c r="T35" s="323">
        <f t="shared" si="1"/>
        <v>5</v>
      </c>
      <c r="U35" s="1">
        <f t="shared" si="4"/>
        <v>5</v>
      </c>
      <c r="V35" t="e">
        <f>VLOOKUP(B35,'Projektni zadaci'!$A$2:$B$138,2,TRUE)</f>
        <v>#N/A</v>
      </c>
    </row>
    <row r="36" spans="1:22" x14ac:dyDescent="0.2">
      <c r="A36" s="318">
        <f t="shared" si="6"/>
        <v>26</v>
      </c>
      <c r="B36" s="344" t="s">
        <v>114</v>
      </c>
      <c r="C36" s="319" t="s">
        <v>115</v>
      </c>
      <c r="D36" s="210"/>
      <c r="E36" s="389">
        <v>42110</v>
      </c>
      <c r="F36" s="210"/>
      <c r="G36" s="358">
        <v>42160</v>
      </c>
      <c r="H36" s="320"/>
      <c r="I36" s="320"/>
      <c r="J36" s="207">
        <f t="shared" si="5"/>
        <v>0</v>
      </c>
      <c r="K36" s="207"/>
      <c r="L36" s="207"/>
      <c r="M36" s="315"/>
      <c r="N36" s="207"/>
      <c r="O36" s="379"/>
      <c r="P36" s="207"/>
      <c r="Q36" s="207"/>
      <c r="R36" s="357"/>
      <c r="S36" s="322">
        <f t="shared" si="3"/>
        <v>0</v>
      </c>
      <c r="T36" s="323">
        <f t="shared" si="1"/>
        <v>5</v>
      </c>
      <c r="U36" s="1">
        <f t="shared" si="4"/>
        <v>5</v>
      </c>
      <c r="V36" t="e">
        <f>VLOOKUP(B36,'Projektni zadaci'!$A$2:$B$138,2,TRUE)</f>
        <v>#N/A</v>
      </c>
    </row>
    <row r="37" spans="1:22" x14ac:dyDescent="0.2">
      <c r="A37" s="318">
        <f t="shared" si="6"/>
        <v>27</v>
      </c>
      <c r="B37" s="344" t="s">
        <v>117</v>
      </c>
      <c r="C37" s="319" t="s">
        <v>116</v>
      </c>
      <c r="D37" s="210"/>
      <c r="E37" s="389">
        <v>42110</v>
      </c>
      <c r="F37" s="210"/>
      <c r="G37" s="358">
        <v>42160</v>
      </c>
      <c r="H37" s="320"/>
      <c r="I37" s="320"/>
      <c r="J37" s="207">
        <f t="shared" si="5"/>
        <v>0</v>
      </c>
      <c r="K37" s="207"/>
      <c r="L37" s="207"/>
      <c r="M37" s="315"/>
      <c r="N37" s="207"/>
      <c r="O37" s="379"/>
      <c r="P37" s="207"/>
      <c r="Q37" s="207"/>
      <c r="R37" s="357"/>
      <c r="S37" s="322">
        <f t="shared" si="3"/>
        <v>0</v>
      </c>
      <c r="T37" s="323">
        <f t="shared" si="1"/>
        <v>5</v>
      </c>
      <c r="U37" s="1">
        <f t="shared" si="4"/>
        <v>5</v>
      </c>
      <c r="V37" t="e">
        <f>VLOOKUP(B37,'Projektni zadaci'!$A$2:$B$138,2,TRUE)</f>
        <v>#N/A</v>
      </c>
    </row>
    <row r="38" spans="1:22" x14ac:dyDescent="0.2">
      <c r="A38" s="318">
        <f t="shared" si="6"/>
        <v>28</v>
      </c>
      <c r="B38" s="344" t="s">
        <v>178</v>
      </c>
      <c r="C38" s="319" t="s">
        <v>390</v>
      </c>
      <c r="D38" s="210"/>
      <c r="E38" s="389">
        <v>42110</v>
      </c>
      <c r="F38" s="210"/>
      <c r="G38" s="358">
        <v>42160</v>
      </c>
      <c r="H38" s="320">
        <f>VLOOKUP(B38,'[1]tab 0'!$C$3:$E$239,3,FALSE)</f>
        <v>0</v>
      </c>
      <c r="I38" s="320">
        <f>VLOOKUP(B38,'[1]tab 0'!$C$3:$F$239,4,FALSE)</f>
        <v>0</v>
      </c>
      <c r="J38" s="207">
        <f t="shared" si="5"/>
        <v>0</v>
      </c>
      <c r="K38" s="207"/>
      <c r="L38" s="207"/>
      <c r="M38" s="315"/>
      <c r="N38" s="207"/>
      <c r="O38" s="379"/>
      <c r="P38" s="207"/>
      <c r="Q38" s="207"/>
      <c r="R38" s="357"/>
      <c r="S38" s="322">
        <f t="shared" si="3"/>
        <v>0</v>
      </c>
      <c r="T38" s="323">
        <f t="shared" si="1"/>
        <v>5</v>
      </c>
      <c r="U38" s="1">
        <f t="shared" si="4"/>
        <v>5</v>
      </c>
      <c r="V38" t="e">
        <f>VLOOKUP(B38,'Projektni zadaci'!$A$2:$B$138,2,TRUE)</f>
        <v>#N/A</v>
      </c>
    </row>
    <row r="39" spans="1:22" x14ac:dyDescent="0.2">
      <c r="A39" s="318">
        <f t="shared" si="6"/>
        <v>29</v>
      </c>
      <c r="B39" s="344" t="s">
        <v>39</v>
      </c>
      <c r="C39" s="319" t="s">
        <v>40</v>
      </c>
      <c r="D39" s="210"/>
      <c r="E39" s="389">
        <v>42110</v>
      </c>
      <c r="F39" s="210"/>
      <c r="G39" s="358">
        <v>42160</v>
      </c>
      <c r="H39" s="320">
        <f>VLOOKUP(B39,'[1]tab 0'!$C$3:$E$239,3,FALSE)</f>
        <v>0</v>
      </c>
      <c r="I39" s="320">
        <f>VLOOKUP(B39,'[1]tab 0'!$C$3:$F$239,4,FALSE)</f>
        <v>0</v>
      </c>
      <c r="J39" s="207">
        <f t="shared" si="5"/>
        <v>0</v>
      </c>
      <c r="K39" s="207"/>
      <c r="L39" s="207"/>
      <c r="M39" s="315"/>
      <c r="N39" s="207"/>
      <c r="O39" s="379"/>
      <c r="P39" s="207"/>
      <c r="Q39" s="207"/>
      <c r="R39" s="357"/>
      <c r="S39" s="322">
        <f t="shared" si="3"/>
        <v>0</v>
      </c>
      <c r="T39" s="323">
        <f t="shared" si="1"/>
        <v>5</v>
      </c>
      <c r="U39" s="1">
        <f t="shared" si="4"/>
        <v>5</v>
      </c>
      <c r="V39" t="e">
        <f>VLOOKUP(B39,'Projektni zadaci'!$A$2:$B$138,2,TRUE)</f>
        <v>#N/A</v>
      </c>
    </row>
    <row r="40" spans="1:22" x14ac:dyDescent="0.2">
      <c r="A40" s="318">
        <f t="shared" si="6"/>
        <v>30</v>
      </c>
      <c r="B40" s="344" t="s">
        <v>75</v>
      </c>
      <c r="C40" s="319" t="s">
        <v>76</v>
      </c>
      <c r="D40" s="210"/>
      <c r="E40" s="389">
        <v>42110</v>
      </c>
      <c r="F40" s="210"/>
      <c r="G40" s="358">
        <v>42160</v>
      </c>
      <c r="H40" s="320">
        <f>VLOOKUP(B40,'[1]tab 0'!$C$3:$E$239,3,FALSE)</f>
        <v>0</v>
      </c>
      <c r="I40" s="320">
        <f>VLOOKUP(B40,'[1]tab 0'!$C$3:$F$239,4,FALSE)</f>
        <v>0</v>
      </c>
      <c r="J40" s="207">
        <f t="shared" si="5"/>
        <v>0</v>
      </c>
      <c r="K40" s="207"/>
      <c r="L40" s="207"/>
      <c r="M40" s="315"/>
      <c r="N40" s="207"/>
      <c r="O40" s="379"/>
      <c r="P40" s="207"/>
      <c r="Q40" s="207"/>
      <c r="R40" s="358"/>
      <c r="S40" s="322">
        <f t="shared" si="3"/>
        <v>0</v>
      </c>
      <c r="T40" s="323">
        <f t="shared" si="1"/>
        <v>5</v>
      </c>
      <c r="U40" s="1">
        <f t="shared" si="4"/>
        <v>5</v>
      </c>
      <c r="V40" t="e">
        <f>VLOOKUP(B40,'Projektni zadaci'!$A$2:$B$138,2,TRUE)</f>
        <v>#N/A</v>
      </c>
    </row>
    <row r="41" spans="1:22" x14ac:dyDescent="0.2">
      <c r="A41" s="318">
        <f t="shared" si="6"/>
        <v>31</v>
      </c>
      <c r="B41" s="344" t="s">
        <v>46</v>
      </c>
      <c r="C41" s="319" t="s">
        <v>47</v>
      </c>
      <c r="D41" s="210">
        <v>6</v>
      </c>
      <c r="E41" s="389">
        <v>42110</v>
      </c>
      <c r="F41" s="210"/>
      <c r="G41" s="358">
        <v>42160</v>
      </c>
      <c r="H41" s="320">
        <f>VLOOKUP(B41,'[1]tab 0'!$C$3:$E$239,3,FALSE)</f>
        <v>4</v>
      </c>
      <c r="I41" s="320">
        <f>VLOOKUP(B41,'[1]tab 0'!$C$3:$F$239,4,FALSE)</f>
        <v>3</v>
      </c>
      <c r="J41" s="207">
        <f t="shared" si="5"/>
        <v>7</v>
      </c>
      <c r="K41" s="207"/>
      <c r="L41" s="207"/>
      <c r="M41" s="315"/>
      <c r="N41" s="207">
        <v>2</v>
      </c>
      <c r="O41" s="379">
        <v>42194</v>
      </c>
      <c r="P41" s="207"/>
      <c r="Q41" s="207"/>
      <c r="R41" s="358"/>
      <c r="S41" s="322">
        <f t="shared" si="3"/>
        <v>11</v>
      </c>
      <c r="T41" s="323">
        <f t="shared" si="1"/>
        <v>5</v>
      </c>
      <c r="U41" s="1">
        <f t="shared" si="4"/>
        <v>5</v>
      </c>
      <c r="V41" t="e">
        <f>VLOOKUP(B41,'Projektni zadaci'!$A$2:$B$138,2,TRUE)</f>
        <v>#N/A</v>
      </c>
    </row>
    <row r="42" spans="1:22" x14ac:dyDescent="0.2">
      <c r="A42" s="318">
        <f t="shared" si="6"/>
        <v>32</v>
      </c>
      <c r="B42" s="344" t="s">
        <v>29</v>
      </c>
      <c r="C42" s="319" t="s">
        <v>30</v>
      </c>
      <c r="D42" s="210">
        <v>8</v>
      </c>
      <c r="E42" s="389">
        <v>42110</v>
      </c>
      <c r="F42" s="210">
        <v>6</v>
      </c>
      <c r="G42" s="358">
        <v>42160</v>
      </c>
      <c r="H42" s="320">
        <f>VLOOKUP(B42,'[1]tab 0'!$C$3:$E$239,3,FALSE)</f>
        <v>0</v>
      </c>
      <c r="I42" s="320">
        <f>VLOOKUP(B42,'[1]tab 0'!$C$3:$F$239,4,FALSE)</f>
        <v>0</v>
      </c>
      <c r="J42" s="207">
        <f t="shared" si="5"/>
        <v>0</v>
      </c>
      <c r="K42" s="207"/>
      <c r="L42" s="207"/>
      <c r="M42" s="315">
        <v>0</v>
      </c>
      <c r="N42" s="207">
        <v>7</v>
      </c>
      <c r="O42" s="379">
        <v>42173</v>
      </c>
      <c r="P42" s="207"/>
      <c r="Q42" s="207"/>
      <c r="R42" s="358"/>
      <c r="S42" s="322">
        <f t="shared" si="3"/>
        <v>14</v>
      </c>
      <c r="T42" s="323">
        <f t="shared" si="1"/>
        <v>5</v>
      </c>
      <c r="U42" s="1">
        <f t="shared" si="4"/>
        <v>5</v>
      </c>
      <c r="V42" t="e">
        <f>VLOOKUP(B42,'Projektni zadaci'!$A$2:$B$138,2,TRUE)</f>
        <v>#N/A</v>
      </c>
    </row>
    <row r="43" spans="1:22" s="204" customFormat="1" x14ac:dyDescent="0.2">
      <c r="A43" s="328">
        <f t="shared" si="6"/>
        <v>33</v>
      </c>
      <c r="B43" s="349" t="s">
        <v>139</v>
      </c>
      <c r="C43" s="350" t="s">
        <v>130</v>
      </c>
      <c r="D43" s="332">
        <v>13</v>
      </c>
      <c r="E43" s="390">
        <v>42110</v>
      </c>
      <c r="F43" s="332">
        <v>19</v>
      </c>
      <c r="G43" s="360">
        <v>42160</v>
      </c>
      <c r="H43" s="330">
        <f>VLOOKUP(B43,'[1]tab 0'!$C$3:$E$239,3,FALSE)</f>
        <v>5</v>
      </c>
      <c r="I43" s="330">
        <f>VLOOKUP(B43,'[1]tab 0'!$C$3:$F$239,4,FALSE)</f>
        <v>4</v>
      </c>
      <c r="J43" s="331">
        <f t="shared" si="5"/>
        <v>9</v>
      </c>
      <c r="K43" s="331"/>
      <c r="L43" s="331">
        <v>5</v>
      </c>
      <c r="M43" s="332">
        <v>5</v>
      </c>
      <c r="N43" s="331"/>
      <c r="O43" s="380"/>
      <c r="P43" s="331">
        <v>1</v>
      </c>
      <c r="Q43" s="331">
        <v>30</v>
      </c>
      <c r="R43" s="360">
        <v>42173</v>
      </c>
      <c r="S43" s="322">
        <f t="shared" si="3"/>
        <v>81</v>
      </c>
      <c r="T43" s="351">
        <f t="shared" si="1"/>
        <v>9</v>
      </c>
      <c r="U43" s="203">
        <f t="shared" si="4"/>
        <v>6</v>
      </c>
      <c r="V43" s="204" t="str">
        <f>VLOOKUP(B43,'Projektni zadaci'!$A$2:$B$138,2,TRUE)</f>
        <v>Aplikacije.doc</v>
      </c>
    </row>
    <row r="44" spans="1:22" s="204" customFormat="1" x14ac:dyDescent="0.2">
      <c r="A44" s="328">
        <f t="shared" si="6"/>
        <v>34</v>
      </c>
      <c r="B44" s="349" t="s">
        <v>62</v>
      </c>
      <c r="C44" s="350" t="s">
        <v>63</v>
      </c>
      <c r="D44" s="332">
        <v>14</v>
      </c>
      <c r="E44" s="390">
        <v>42110</v>
      </c>
      <c r="F44" s="332">
        <v>13</v>
      </c>
      <c r="G44" s="360">
        <v>42160</v>
      </c>
      <c r="H44" s="330">
        <f>VLOOKUP(B44,'[1]tab 0'!$C$3:$E$239,3,FALSE)</f>
        <v>4</v>
      </c>
      <c r="I44" s="330">
        <f>VLOOKUP(B44,'[1]tab 0'!$C$3:$F$239,4,FALSE)</f>
        <v>3</v>
      </c>
      <c r="J44" s="331">
        <f t="shared" si="5"/>
        <v>7</v>
      </c>
      <c r="K44" s="331"/>
      <c r="L44" s="331">
        <v>5</v>
      </c>
      <c r="M44" s="332">
        <v>2</v>
      </c>
      <c r="N44" s="331"/>
      <c r="O44" s="380"/>
      <c r="P44" s="331">
        <v>1</v>
      </c>
      <c r="Q44" s="331">
        <v>20</v>
      </c>
      <c r="R44" s="360">
        <v>42173</v>
      </c>
      <c r="S44" s="322">
        <f t="shared" si="3"/>
        <v>61</v>
      </c>
      <c r="T44" s="351">
        <f t="shared" si="1"/>
        <v>7</v>
      </c>
      <c r="U44" s="203">
        <f t="shared" si="4"/>
        <v>6</v>
      </c>
      <c r="V44" s="204" t="str">
        <f>VLOOKUP(B44,'Projektni zadaci'!$A$2:$B$138,2,TRUE)</f>
        <v>Aplikacije.doc</v>
      </c>
    </row>
    <row r="45" spans="1:22" x14ac:dyDescent="0.2">
      <c r="A45" s="318">
        <f t="shared" si="6"/>
        <v>35</v>
      </c>
      <c r="B45" s="344" t="s">
        <v>64</v>
      </c>
      <c r="C45" s="319" t="s">
        <v>65</v>
      </c>
      <c r="D45" s="210"/>
      <c r="E45" s="389">
        <v>42110</v>
      </c>
      <c r="F45" s="210"/>
      <c r="G45" s="358">
        <v>42160</v>
      </c>
      <c r="H45" s="320">
        <f>VLOOKUP(B45,'[1]tab 0'!$C$3:$E$239,3,FALSE)</f>
        <v>0</v>
      </c>
      <c r="I45" s="320">
        <f>VLOOKUP(B45,'[1]tab 0'!$C$3:$F$239,4,FALSE)</f>
        <v>0</v>
      </c>
      <c r="J45" s="207">
        <f t="shared" si="5"/>
        <v>0</v>
      </c>
      <c r="K45" s="207"/>
      <c r="L45" s="207"/>
      <c r="M45" s="315"/>
      <c r="N45" s="207"/>
      <c r="O45" s="379"/>
      <c r="P45" s="207"/>
      <c r="Q45" s="207"/>
      <c r="R45" s="358"/>
      <c r="S45" s="322">
        <f t="shared" si="3"/>
        <v>0</v>
      </c>
      <c r="T45" s="323">
        <f t="shared" si="1"/>
        <v>5</v>
      </c>
      <c r="U45" s="1">
        <f t="shared" si="4"/>
        <v>5</v>
      </c>
      <c r="V45" t="str">
        <f>VLOOKUP(B45,'Projektni zadaci'!$A$2:$B$138,2,TRUE)</f>
        <v>Aplikacije.doc</v>
      </c>
    </row>
    <row r="46" spans="1:22" x14ac:dyDescent="0.2">
      <c r="A46" s="318">
        <f t="shared" si="6"/>
        <v>36</v>
      </c>
      <c r="B46" s="344" t="s">
        <v>81</v>
      </c>
      <c r="C46" s="319" t="s">
        <v>82</v>
      </c>
      <c r="D46" s="210"/>
      <c r="E46" s="389">
        <v>42110</v>
      </c>
      <c r="F46" s="210"/>
      <c r="G46" s="358">
        <v>42160</v>
      </c>
      <c r="H46" s="320">
        <f>VLOOKUP(B46,'[1]tab 0'!$C$3:$E$239,3,FALSE)</f>
        <v>0</v>
      </c>
      <c r="I46" s="320">
        <f>VLOOKUP(B46,'[1]tab 0'!$C$3:$F$239,4,FALSE)</f>
        <v>0</v>
      </c>
      <c r="J46" s="207">
        <f t="shared" si="5"/>
        <v>0</v>
      </c>
      <c r="K46" s="207"/>
      <c r="L46" s="207"/>
      <c r="M46" s="315"/>
      <c r="N46" s="207"/>
      <c r="O46" s="379"/>
      <c r="P46" s="207"/>
      <c r="Q46" s="207"/>
      <c r="R46" s="357"/>
      <c r="S46" s="322">
        <f t="shared" si="3"/>
        <v>0</v>
      </c>
      <c r="T46" s="323">
        <f t="shared" si="1"/>
        <v>5</v>
      </c>
      <c r="U46" s="1">
        <f t="shared" si="4"/>
        <v>5</v>
      </c>
      <c r="V46" t="str">
        <f>VLOOKUP(B46,'Projektni zadaci'!$A$2:$B$138,2,TRUE)</f>
        <v>Aplikacije.doc</v>
      </c>
    </row>
    <row r="47" spans="1:22" x14ac:dyDescent="0.2">
      <c r="A47" s="318">
        <f t="shared" si="6"/>
        <v>37</v>
      </c>
      <c r="B47" s="344" t="s">
        <v>48</v>
      </c>
      <c r="C47" s="319" t="s">
        <v>391</v>
      </c>
      <c r="D47" s="210"/>
      <c r="E47" s="389">
        <v>42110</v>
      </c>
      <c r="F47" s="210"/>
      <c r="G47" s="358">
        <v>42160</v>
      </c>
      <c r="H47" s="320">
        <f>VLOOKUP(B47,'[1]tab 0'!$C$3:$E$239,3,FALSE)</f>
        <v>0</v>
      </c>
      <c r="I47" s="320">
        <f>VLOOKUP(B47,'[1]tab 0'!$C$3:$F$239,4,FALSE)</f>
        <v>0</v>
      </c>
      <c r="J47" s="207">
        <f t="shared" si="5"/>
        <v>0</v>
      </c>
      <c r="K47" s="207"/>
      <c r="L47" s="207"/>
      <c r="M47" s="315"/>
      <c r="N47" s="207">
        <v>2</v>
      </c>
      <c r="O47" s="379">
        <v>42194</v>
      </c>
      <c r="P47" s="207"/>
      <c r="Q47" s="207"/>
      <c r="R47" s="357"/>
      <c r="S47" s="322">
        <f t="shared" si="3"/>
        <v>4</v>
      </c>
      <c r="T47" s="323">
        <f t="shared" si="1"/>
        <v>5</v>
      </c>
      <c r="U47" s="1">
        <f t="shared" si="4"/>
        <v>5</v>
      </c>
      <c r="V47" t="str">
        <f>VLOOKUP(B47,'Projektni zadaci'!$A$2:$B$138,2,TRUE)</f>
        <v>Aplikacije.doc</v>
      </c>
    </row>
    <row r="48" spans="1:22" s="202" customFormat="1" x14ac:dyDescent="0.2">
      <c r="A48" s="324">
        <f t="shared" si="6"/>
        <v>38</v>
      </c>
      <c r="B48" s="345" t="s">
        <v>61</v>
      </c>
      <c r="C48" s="325" t="s">
        <v>392</v>
      </c>
      <c r="D48" s="230">
        <v>7</v>
      </c>
      <c r="E48" s="232">
        <v>42110</v>
      </c>
      <c r="F48" s="230">
        <v>6</v>
      </c>
      <c r="G48" s="358">
        <v>42160</v>
      </c>
      <c r="H48" s="320">
        <f>VLOOKUP(B48,'[1]tab 0'!$C$3:$E$239,3,FALSE)</f>
        <v>5</v>
      </c>
      <c r="I48" s="320">
        <v>3</v>
      </c>
      <c r="J48" s="288">
        <f t="shared" si="5"/>
        <v>8</v>
      </c>
      <c r="K48" s="288"/>
      <c r="L48" s="288"/>
      <c r="M48" s="315"/>
      <c r="N48" s="288">
        <v>0</v>
      </c>
      <c r="O48" s="381">
        <v>42173</v>
      </c>
      <c r="P48" s="288"/>
      <c r="Q48" s="288"/>
      <c r="R48" s="361"/>
      <c r="S48" s="322">
        <f t="shared" si="3"/>
        <v>21</v>
      </c>
      <c r="T48" s="326">
        <f t="shared" si="1"/>
        <v>5</v>
      </c>
      <c r="U48" s="1">
        <f t="shared" si="4"/>
        <v>5</v>
      </c>
      <c r="V48" t="str">
        <f>VLOOKUP(B48,'Projektni zadaci'!$A$2:$B$138,2,TRUE)</f>
        <v>Aplikacije.doc</v>
      </c>
    </row>
    <row r="49" spans="1:22" x14ac:dyDescent="0.2">
      <c r="A49" s="318">
        <f t="shared" si="6"/>
        <v>39</v>
      </c>
      <c r="B49" s="344" t="s">
        <v>108</v>
      </c>
      <c r="C49" s="319" t="s">
        <v>109</v>
      </c>
      <c r="D49" s="210"/>
      <c r="E49" s="389">
        <v>42110</v>
      </c>
      <c r="F49" s="210"/>
      <c r="G49" s="358">
        <v>42160</v>
      </c>
      <c r="H49" s="320">
        <f>VLOOKUP(B49,'[1]tab 0'!$C$3:$E$239,3,FALSE)</f>
        <v>0</v>
      </c>
      <c r="I49" s="320">
        <f>VLOOKUP(B49,'[1]tab 0'!$C$3:$F$239,4,FALSE)</f>
        <v>0</v>
      </c>
      <c r="J49" s="207">
        <f t="shared" si="5"/>
        <v>0</v>
      </c>
      <c r="K49" s="207"/>
      <c r="L49" s="207"/>
      <c r="M49" s="315"/>
      <c r="N49" s="207"/>
      <c r="O49" s="379"/>
      <c r="P49" s="207"/>
      <c r="Q49" s="207"/>
      <c r="R49" s="358"/>
      <c r="S49" s="322">
        <f t="shared" si="3"/>
        <v>0</v>
      </c>
      <c r="T49" s="323">
        <f t="shared" si="1"/>
        <v>5</v>
      </c>
      <c r="U49" s="1">
        <f t="shared" si="4"/>
        <v>5</v>
      </c>
      <c r="V49" t="str">
        <f>VLOOKUP(B49,'Projektni zadaci'!$A$2:$B$138,2,TRUE)</f>
        <v>Aplikacije.doc</v>
      </c>
    </row>
    <row r="50" spans="1:22" s="202" customFormat="1" x14ac:dyDescent="0.2">
      <c r="A50" s="324">
        <f t="shared" si="6"/>
        <v>40</v>
      </c>
      <c r="B50" s="345" t="s">
        <v>179</v>
      </c>
      <c r="C50" s="325" t="s">
        <v>393</v>
      </c>
      <c r="D50" s="230"/>
      <c r="E50" s="232">
        <v>42110</v>
      </c>
      <c r="F50" s="230"/>
      <c r="G50" s="358">
        <v>42160</v>
      </c>
      <c r="H50" s="320">
        <v>2.5</v>
      </c>
      <c r="I50" s="320">
        <f>VLOOKUP(B50,'[1]tab 0'!$C$3:$F$239,4,FALSE)</f>
        <v>0</v>
      </c>
      <c r="J50" s="288">
        <f t="shared" si="5"/>
        <v>2.5</v>
      </c>
      <c r="K50" s="288"/>
      <c r="L50" s="288"/>
      <c r="M50" s="315"/>
      <c r="N50" s="288"/>
      <c r="O50" s="381"/>
      <c r="P50" s="288"/>
      <c r="Q50" s="288"/>
      <c r="R50" s="361"/>
      <c r="S50" s="322">
        <f t="shared" si="3"/>
        <v>2.5</v>
      </c>
      <c r="T50" s="326">
        <f t="shared" si="1"/>
        <v>5</v>
      </c>
      <c r="U50" s="1">
        <f t="shared" si="4"/>
        <v>5</v>
      </c>
      <c r="V50" t="str">
        <f>VLOOKUP(B50,'Projektni zadaci'!$A$2:$B$138,2,TRUE)</f>
        <v>Aplikacije.doc</v>
      </c>
    </row>
    <row r="51" spans="1:22" x14ac:dyDescent="0.2">
      <c r="A51" s="318">
        <f t="shared" si="6"/>
        <v>41</v>
      </c>
      <c r="B51" s="344" t="s">
        <v>92</v>
      </c>
      <c r="C51" s="319" t="s">
        <v>394</v>
      </c>
      <c r="D51" s="210"/>
      <c r="E51" s="389">
        <v>42110</v>
      </c>
      <c r="F51" s="210"/>
      <c r="G51" s="358">
        <v>42160</v>
      </c>
      <c r="H51" s="320">
        <f>VLOOKUP(B51,'[1]tab 0'!$C$3:$E$239,3,FALSE)</f>
        <v>4</v>
      </c>
      <c r="I51" s="320">
        <f>VLOOKUP(B51,'[1]tab 0'!$C$3:$F$239,4,FALSE)</f>
        <v>3</v>
      </c>
      <c r="J51" s="207">
        <f t="shared" si="5"/>
        <v>7</v>
      </c>
      <c r="K51" s="207"/>
      <c r="L51" s="207"/>
      <c r="M51" s="315"/>
      <c r="N51" s="207">
        <v>7</v>
      </c>
      <c r="O51" s="379">
        <v>42243</v>
      </c>
      <c r="P51" s="207"/>
      <c r="Q51" s="207"/>
      <c r="R51" s="357"/>
      <c r="S51" s="322">
        <f t="shared" si="3"/>
        <v>21</v>
      </c>
      <c r="T51" s="323">
        <f t="shared" si="1"/>
        <v>5</v>
      </c>
      <c r="U51" s="1">
        <f t="shared" si="4"/>
        <v>5</v>
      </c>
      <c r="V51" t="str">
        <f>VLOOKUP(B51,'Projektni zadaci'!$A$2:$B$138,2,TRUE)</f>
        <v>Aplikacije.doc</v>
      </c>
    </row>
    <row r="52" spans="1:22" s="410" customFormat="1" x14ac:dyDescent="0.2">
      <c r="A52" s="397">
        <f t="shared" si="6"/>
        <v>42</v>
      </c>
      <c r="B52" s="398" t="s">
        <v>44</v>
      </c>
      <c r="C52" s="399" t="s">
        <v>45</v>
      </c>
      <c r="D52" s="400"/>
      <c r="E52" s="401">
        <v>42110</v>
      </c>
      <c r="F52" s="400"/>
      <c r="G52" s="402">
        <v>42160</v>
      </c>
      <c r="H52" s="403">
        <f>VLOOKUP(B52,'[1]tab 0'!$C$3:$E$239,3,FALSE)</f>
        <v>3</v>
      </c>
      <c r="I52" s="403">
        <f>VLOOKUP(B52,'[1]tab 0'!$C$3:$F$239,4,FALSE)</f>
        <v>2.5</v>
      </c>
      <c r="J52" s="404">
        <f t="shared" si="5"/>
        <v>5.5</v>
      </c>
      <c r="K52" s="404"/>
      <c r="L52" s="404">
        <v>0</v>
      </c>
      <c r="M52" s="400">
        <v>0</v>
      </c>
      <c r="N52" s="404">
        <v>13</v>
      </c>
      <c r="O52" s="405">
        <v>42033</v>
      </c>
      <c r="P52" s="404">
        <v>1</v>
      </c>
      <c r="Q52" s="404">
        <v>30</v>
      </c>
      <c r="R52" s="402">
        <v>42173</v>
      </c>
      <c r="S52" s="407">
        <f t="shared" si="3"/>
        <v>61.5</v>
      </c>
      <c r="T52" s="408">
        <f t="shared" si="1"/>
        <v>7</v>
      </c>
      <c r="U52" s="409">
        <f t="shared" si="4"/>
        <v>5</v>
      </c>
      <c r="V52" s="410" t="str">
        <f>VLOOKUP(B52,'Projektni zadaci'!$A$2:$B$138,2,TRUE)</f>
        <v>Aplikacije.doc</v>
      </c>
    </row>
    <row r="53" spans="1:22" x14ac:dyDescent="0.2">
      <c r="A53" s="318">
        <f t="shared" si="6"/>
        <v>43</v>
      </c>
      <c r="B53" s="344" t="s">
        <v>180</v>
      </c>
      <c r="C53" s="319" t="s">
        <v>395</v>
      </c>
      <c r="D53" s="210"/>
      <c r="E53" s="389">
        <v>42110</v>
      </c>
      <c r="F53" s="210"/>
      <c r="G53" s="358">
        <v>42160</v>
      </c>
      <c r="H53" s="320">
        <f>VLOOKUP(B53,'[1]tab 0'!$C$3:$E$239,3,FALSE)</f>
        <v>0</v>
      </c>
      <c r="I53" s="320">
        <f>VLOOKUP(B53,'[1]tab 0'!$C$3:$F$239,4,FALSE)</f>
        <v>0</v>
      </c>
      <c r="J53" s="207">
        <f t="shared" si="5"/>
        <v>0</v>
      </c>
      <c r="K53" s="207"/>
      <c r="L53" s="207"/>
      <c r="M53" s="315"/>
      <c r="N53" s="207"/>
      <c r="O53" s="379"/>
      <c r="P53" s="207"/>
      <c r="Q53" s="207"/>
      <c r="R53" s="358"/>
      <c r="S53" s="322">
        <f t="shared" si="3"/>
        <v>0</v>
      </c>
      <c r="T53" s="323">
        <f t="shared" si="1"/>
        <v>5</v>
      </c>
      <c r="U53" s="1">
        <f t="shared" si="4"/>
        <v>5</v>
      </c>
      <c r="V53" t="str">
        <f>VLOOKUP(B53,'Projektni zadaci'!$A$2:$B$138,2,TRUE)</f>
        <v>Aplikacije.doc</v>
      </c>
    </row>
    <row r="54" spans="1:22" x14ac:dyDescent="0.2">
      <c r="A54" s="318">
        <f t="shared" si="6"/>
        <v>44</v>
      </c>
      <c r="B54" s="344" t="s">
        <v>36</v>
      </c>
      <c r="C54" s="319" t="s">
        <v>37</v>
      </c>
      <c r="D54" s="210">
        <v>9</v>
      </c>
      <c r="E54" s="389">
        <v>42110</v>
      </c>
      <c r="F54" s="210"/>
      <c r="G54" s="358">
        <v>42160</v>
      </c>
      <c r="H54" s="320">
        <f>VLOOKUP(B54,'[1]tab 0'!$C$3:$E$239,3,FALSE)</f>
        <v>0</v>
      </c>
      <c r="I54" s="320">
        <f>VLOOKUP(B54,'[1]tab 0'!$C$3:$F$239,4,FALSE)</f>
        <v>0</v>
      </c>
      <c r="J54" s="207">
        <f t="shared" si="5"/>
        <v>0</v>
      </c>
      <c r="K54" s="207"/>
      <c r="L54" s="207"/>
      <c r="M54" s="315"/>
      <c r="N54" s="207">
        <v>5</v>
      </c>
      <c r="O54" s="379">
        <v>42243</v>
      </c>
      <c r="P54" s="207"/>
      <c r="Q54" s="207"/>
      <c r="R54" s="357"/>
      <c r="S54" s="322">
        <f t="shared" si="3"/>
        <v>10</v>
      </c>
      <c r="T54" s="323">
        <f t="shared" si="1"/>
        <v>5</v>
      </c>
      <c r="U54" s="1">
        <f t="shared" si="4"/>
        <v>5</v>
      </c>
      <c r="V54" t="str">
        <f>VLOOKUP(B54,'Projektni zadaci'!$A$2:$B$138,2,TRUE)</f>
        <v>Aplikacije.doc</v>
      </c>
    </row>
    <row r="55" spans="1:22" x14ac:dyDescent="0.2">
      <c r="A55" s="318">
        <f t="shared" si="6"/>
        <v>45</v>
      </c>
      <c r="B55" s="344" t="s">
        <v>181</v>
      </c>
      <c r="C55" s="319" t="s">
        <v>396</v>
      </c>
      <c r="D55" s="210"/>
      <c r="E55" s="389">
        <v>42110</v>
      </c>
      <c r="F55" s="210"/>
      <c r="G55" s="358">
        <v>42160</v>
      </c>
      <c r="H55" s="320">
        <f>VLOOKUP(B55,'[1]tab 0'!$C$3:$E$239,3,FALSE)</f>
        <v>0</v>
      </c>
      <c r="I55" s="320">
        <f>VLOOKUP(B55,'[1]tab 0'!$C$3:$F$239,4,FALSE)</f>
        <v>0</v>
      </c>
      <c r="J55" s="207">
        <f t="shared" si="5"/>
        <v>0</v>
      </c>
      <c r="K55" s="207"/>
      <c r="L55" s="207"/>
      <c r="M55" s="315"/>
      <c r="N55" s="207"/>
      <c r="O55" s="379"/>
      <c r="P55" s="207"/>
      <c r="Q55" s="207"/>
      <c r="R55" s="358"/>
      <c r="S55" s="322">
        <f t="shared" si="3"/>
        <v>0</v>
      </c>
      <c r="T55" s="323">
        <f t="shared" si="1"/>
        <v>5</v>
      </c>
      <c r="U55" s="1">
        <f t="shared" si="4"/>
        <v>5</v>
      </c>
      <c r="V55" t="str">
        <f>VLOOKUP(B55,'Projektni zadaci'!$A$2:$B$138,2,TRUE)</f>
        <v>Aplikacije.doc</v>
      </c>
    </row>
    <row r="56" spans="1:22" s="4" customFormat="1" x14ac:dyDescent="0.2">
      <c r="A56" s="318">
        <f t="shared" si="6"/>
        <v>46</v>
      </c>
      <c r="B56" s="344" t="s">
        <v>77</v>
      </c>
      <c r="C56" s="319" t="s">
        <v>78</v>
      </c>
      <c r="D56" s="210"/>
      <c r="E56" s="389">
        <v>42110</v>
      </c>
      <c r="F56" s="210"/>
      <c r="G56" s="358">
        <v>42160</v>
      </c>
      <c r="H56" s="320">
        <f>VLOOKUP(B56,'[1]tab 0'!$C$3:$E$239,3,FALSE)</f>
        <v>0</v>
      </c>
      <c r="I56" s="320">
        <f>VLOOKUP(B56,'[1]tab 0'!$C$3:$F$239,4,FALSE)</f>
        <v>0</v>
      </c>
      <c r="J56" s="207">
        <f t="shared" si="5"/>
        <v>0</v>
      </c>
      <c r="K56" s="207"/>
      <c r="L56" s="207"/>
      <c r="M56" s="315"/>
      <c r="N56" s="207"/>
      <c r="O56" s="379"/>
      <c r="P56" s="207"/>
      <c r="Q56" s="207"/>
      <c r="R56" s="357"/>
      <c r="S56" s="322">
        <f t="shared" si="3"/>
        <v>0</v>
      </c>
      <c r="T56" s="323">
        <f t="shared" si="1"/>
        <v>5</v>
      </c>
      <c r="U56" s="3">
        <f t="shared" si="4"/>
        <v>5</v>
      </c>
      <c r="V56" t="str">
        <f>VLOOKUP(B56,'Projektni zadaci'!$A$2:$B$138,2,TRUE)</f>
        <v>Aplikacije.doc</v>
      </c>
    </row>
    <row r="57" spans="1:22" s="410" customFormat="1" x14ac:dyDescent="0.2">
      <c r="A57" s="397">
        <f t="shared" si="6"/>
        <v>47</v>
      </c>
      <c r="B57" s="398" t="s">
        <v>103</v>
      </c>
      <c r="C57" s="399" t="s">
        <v>104</v>
      </c>
      <c r="D57" s="400">
        <v>8</v>
      </c>
      <c r="E57" s="401">
        <v>42110</v>
      </c>
      <c r="F57" s="400"/>
      <c r="G57" s="402">
        <v>42160</v>
      </c>
      <c r="H57" s="403">
        <f>VLOOKUP(B57,'[1]tab 0'!$C$3:$E$239,3,FALSE)</f>
        <v>4</v>
      </c>
      <c r="I57" s="403">
        <f>VLOOKUP(B57,'[1]tab 0'!$C$3:$F$239,4,FALSE)</f>
        <v>3</v>
      </c>
      <c r="J57" s="404">
        <f t="shared" si="5"/>
        <v>7</v>
      </c>
      <c r="K57" s="404"/>
      <c r="L57" s="404">
        <v>0</v>
      </c>
      <c r="M57" s="400"/>
      <c r="N57" s="404">
        <v>15</v>
      </c>
      <c r="O57" s="405">
        <v>42173</v>
      </c>
      <c r="P57" s="404">
        <v>1</v>
      </c>
      <c r="Q57" s="404">
        <v>20</v>
      </c>
      <c r="R57" s="402">
        <v>42173</v>
      </c>
      <c r="S57" s="407">
        <f t="shared" si="3"/>
        <v>57</v>
      </c>
      <c r="T57" s="408">
        <f t="shared" si="1"/>
        <v>6</v>
      </c>
      <c r="U57" s="409">
        <f t="shared" si="4"/>
        <v>5</v>
      </c>
      <c r="V57" s="410" t="str">
        <f>VLOOKUP(B57,'Projektni zadaci'!$A$2:$B$138,2,TRUE)</f>
        <v>Aplikacije.doc</v>
      </c>
    </row>
    <row r="58" spans="1:22" x14ac:dyDescent="0.2">
      <c r="A58" s="318">
        <f t="shared" si="6"/>
        <v>48</v>
      </c>
      <c r="B58" s="344" t="s">
        <v>25</v>
      </c>
      <c r="C58" s="319" t="s">
        <v>26</v>
      </c>
      <c r="D58" s="210"/>
      <c r="E58" s="389">
        <v>42110</v>
      </c>
      <c r="F58" s="210"/>
      <c r="G58" s="358">
        <v>42160</v>
      </c>
      <c r="H58" s="320">
        <f>VLOOKUP(B58,'[1]tab 0'!$C$3:$E$239,3,FALSE)</f>
        <v>0</v>
      </c>
      <c r="I58" s="320">
        <f>VLOOKUP(B58,'[1]tab 0'!$C$3:$F$239,4,FALSE)</f>
        <v>0</v>
      </c>
      <c r="J58" s="207">
        <f t="shared" si="5"/>
        <v>0</v>
      </c>
      <c r="K58" s="207"/>
      <c r="L58" s="207"/>
      <c r="M58" s="315"/>
      <c r="N58" s="207"/>
      <c r="O58" s="379"/>
      <c r="P58" s="207"/>
      <c r="Q58" s="207"/>
      <c r="R58" s="358"/>
      <c r="S58" s="322">
        <f t="shared" si="3"/>
        <v>0</v>
      </c>
      <c r="T58" s="323">
        <f t="shared" si="1"/>
        <v>5</v>
      </c>
      <c r="U58" s="1">
        <f t="shared" si="4"/>
        <v>5</v>
      </c>
      <c r="V58" t="str">
        <f>VLOOKUP(B58,'Projektni zadaci'!$A$2:$B$138,2,TRUE)</f>
        <v>Aplikacije.doc</v>
      </c>
    </row>
    <row r="59" spans="1:22" x14ac:dyDescent="0.2">
      <c r="A59" s="318">
        <f t="shared" si="6"/>
        <v>49</v>
      </c>
      <c r="B59" s="344" t="s">
        <v>110</v>
      </c>
      <c r="C59" s="319" t="s">
        <v>111</v>
      </c>
      <c r="D59" s="210">
        <v>3</v>
      </c>
      <c r="E59" s="389">
        <v>42110</v>
      </c>
      <c r="F59" s="210">
        <v>3</v>
      </c>
      <c r="G59" s="358">
        <v>42160</v>
      </c>
      <c r="H59" s="320">
        <f>VLOOKUP(B59,'[1]tab 0'!$C$3:$E$239,3,FALSE)</f>
        <v>2.5</v>
      </c>
      <c r="I59" s="320">
        <f>VLOOKUP(B59,'[1]tab 0'!$C$3:$F$239,4,FALSE)</f>
        <v>5</v>
      </c>
      <c r="J59" s="207">
        <f t="shared" si="5"/>
        <v>7.5</v>
      </c>
      <c r="K59" s="207"/>
      <c r="L59" s="207"/>
      <c r="M59" s="315"/>
      <c r="N59" s="207">
        <v>0</v>
      </c>
      <c r="O59" s="379">
        <v>42173</v>
      </c>
      <c r="P59" s="207"/>
      <c r="Q59" s="207"/>
      <c r="R59" s="357"/>
      <c r="S59" s="322">
        <f t="shared" si="3"/>
        <v>13.5</v>
      </c>
      <c r="T59" s="323">
        <f t="shared" si="1"/>
        <v>5</v>
      </c>
      <c r="U59" s="1">
        <f t="shared" si="4"/>
        <v>5</v>
      </c>
      <c r="V59" t="str">
        <f>VLOOKUP(B59,'Projektni zadaci'!$A$2:$B$138,2,TRUE)</f>
        <v>Aplikacije.doc</v>
      </c>
    </row>
    <row r="60" spans="1:22" x14ac:dyDescent="0.2">
      <c r="A60" s="318">
        <f t="shared" si="6"/>
        <v>50</v>
      </c>
      <c r="B60" s="344" t="s">
        <v>27</v>
      </c>
      <c r="C60" s="319" t="s">
        <v>28</v>
      </c>
      <c r="D60" s="210"/>
      <c r="E60" s="389">
        <v>42110</v>
      </c>
      <c r="F60" s="210"/>
      <c r="G60" s="358">
        <v>42160</v>
      </c>
      <c r="H60" s="320">
        <f>VLOOKUP(B60,'[1]tab 0'!$C$3:$E$239,3,FALSE)</f>
        <v>0</v>
      </c>
      <c r="I60" s="320">
        <f>VLOOKUP(B60,'[1]tab 0'!$C$3:$F$239,4,FALSE)</f>
        <v>0</v>
      </c>
      <c r="J60" s="207">
        <f t="shared" si="5"/>
        <v>0</v>
      </c>
      <c r="K60" s="207"/>
      <c r="L60" s="207"/>
      <c r="M60" s="315"/>
      <c r="N60" s="207"/>
      <c r="O60" s="379"/>
      <c r="P60" s="207"/>
      <c r="Q60" s="207"/>
      <c r="R60" s="357"/>
      <c r="S60" s="322">
        <f t="shared" si="3"/>
        <v>0</v>
      </c>
      <c r="T60" s="323">
        <f t="shared" si="1"/>
        <v>5</v>
      </c>
      <c r="U60" s="1">
        <f t="shared" si="4"/>
        <v>5</v>
      </c>
      <c r="V60" t="str">
        <f>VLOOKUP(B60,'Projektni zadaci'!$A$2:$B$138,2,TRUE)</f>
        <v>Aplikacije.doc</v>
      </c>
    </row>
    <row r="61" spans="1:22" x14ac:dyDescent="0.2">
      <c r="A61" s="318">
        <f t="shared" si="6"/>
        <v>51</v>
      </c>
      <c r="B61" s="344" t="s">
        <v>182</v>
      </c>
      <c r="C61" s="319" t="s">
        <v>397</v>
      </c>
      <c r="D61" s="210"/>
      <c r="E61" s="389">
        <v>42110</v>
      </c>
      <c r="F61" s="210"/>
      <c r="G61" s="358">
        <v>42160</v>
      </c>
      <c r="H61" s="320">
        <f>VLOOKUP(B61,'[1]tab 0'!$C$3:$E$239,3,FALSE)</f>
        <v>0</v>
      </c>
      <c r="I61" s="320">
        <f>VLOOKUP(B61,'[1]tab 0'!$C$3:$F$239,4,FALSE)</f>
        <v>0</v>
      </c>
      <c r="J61" s="207">
        <f t="shared" si="5"/>
        <v>0</v>
      </c>
      <c r="K61" s="207"/>
      <c r="L61" s="207"/>
      <c r="M61" s="315"/>
      <c r="N61" s="207"/>
      <c r="O61" s="379"/>
      <c r="P61" s="207"/>
      <c r="Q61" s="207"/>
      <c r="R61" s="357"/>
      <c r="S61" s="322">
        <f t="shared" si="3"/>
        <v>0</v>
      </c>
      <c r="T61" s="323">
        <f t="shared" si="1"/>
        <v>5</v>
      </c>
      <c r="U61" s="1">
        <f t="shared" si="4"/>
        <v>5</v>
      </c>
      <c r="V61" t="str">
        <f>VLOOKUP(B61,'Projektni zadaci'!$A$2:$B$138,2,TRUE)</f>
        <v>Aplikacije.doc</v>
      </c>
    </row>
    <row r="62" spans="1:22" s="202" customFormat="1" x14ac:dyDescent="0.2">
      <c r="A62" s="324">
        <f t="shared" si="6"/>
        <v>52</v>
      </c>
      <c r="B62" s="345" t="s">
        <v>83</v>
      </c>
      <c r="C62" s="325" t="s">
        <v>84</v>
      </c>
      <c r="D62" s="230"/>
      <c r="E62" s="232">
        <v>42110</v>
      </c>
      <c r="F62" s="230"/>
      <c r="G62" s="358">
        <v>42160</v>
      </c>
      <c r="H62" s="320">
        <v>3</v>
      </c>
      <c r="I62" s="320">
        <f>VLOOKUP(B62,'[1]tab 0'!$C$3:$F$239,4,FALSE)</f>
        <v>0</v>
      </c>
      <c r="J62" s="288">
        <f t="shared" si="5"/>
        <v>3</v>
      </c>
      <c r="K62" s="288"/>
      <c r="L62" s="288"/>
      <c r="M62" s="315"/>
      <c r="N62" s="288">
        <v>0</v>
      </c>
      <c r="O62" s="381">
        <v>42194</v>
      </c>
      <c r="P62" s="288"/>
      <c r="Q62" s="288"/>
      <c r="R62" s="362"/>
      <c r="S62" s="322">
        <f t="shared" si="3"/>
        <v>3</v>
      </c>
      <c r="T62" s="326">
        <f t="shared" si="1"/>
        <v>5</v>
      </c>
      <c r="U62" s="1">
        <f t="shared" si="4"/>
        <v>5</v>
      </c>
      <c r="V62" t="str">
        <f>VLOOKUP(B62,'Projektni zadaci'!$A$2:$B$138,2,TRUE)</f>
        <v>Aplikacije.doc</v>
      </c>
    </row>
    <row r="63" spans="1:22" x14ac:dyDescent="0.2">
      <c r="A63" s="318">
        <f t="shared" si="6"/>
        <v>53</v>
      </c>
      <c r="B63" s="344" t="s">
        <v>93</v>
      </c>
      <c r="C63" s="319" t="s">
        <v>94</v>
      </c>
      <c r="D63" s="210"/>
      <c r="E63" s="389">
        <v>42110</v>
      </c>
      <c r="F63" s="210"/>
      <c r="G63" s="358">
        <v>42160</v>
      </c>
      <c r="H63" s="320">
        <f>VLOOKUP(B63,'[1]tab 0'!$C$3:$E$239,3,FALSE)</f>
        <v>4</v>
      </c>
      <c r="I63" s="320">
        <f>VLOOKUP(B63,'[1]tab 0'!$C$3:$F$239,4,FALSE)</f>
        <v>0</v>
      </c>
      <c r="J63" s="207">
        <f t="shared" si="5"/>
        <v>4</v>
      </c>
      <c r="K63" s="207"/>
      <c r="L63" s="207"/>
      <c r="M63" s="315"/>
      <c r="N63" s="207"/>
      <c r="O63" s="379"/>
      <c r="P63" s="207"/>
      <c r="Q63" s="207"/>
      <c r="R63" s="357"/>
      <c r="S63" s="322">
        <f t="shared" si="3"/>
        <v>4</v>
      </c>
      <c r="T63" s="323">
        <f t="shared" si="1"/>
        <v>5</v>
      </c>
      <c r="U63" s="1">
        <f t="shared" si="4"/>
        <v>5</v>
      </c>
      <c r="V63" t="str">
        <f>VLOOKUP(B63,'Projektni zadaci'!$A$2:$B$138,2,TRUE)</f>
        <v>Aplikacije.doc</v>
      </c>
    </row>
    <row r="64" spans="1:22" x14ac:dyDescent="0.2">
      <c r="A64" s="318">
        <f t="shared" si="6"/>
        <v>54</v>
      </c>
      <c r="B64" s="344" t="s">
        <v>58</v>
      </c>
      <c r="C64" s="319" t="s">
        <v>398</v>
      </c>
      <c r="D64" s="210"/>
      <c r="E64" s="389">
        <v>42110</v>
      </c>
      <c r="F64" s="210"/>
      <c r="G64" s="358">
        <v>42160</v>
      </c>
      <c r="H64" s="320">
        <f>VLOOKUP(B64,'[1]tab 0'!$C$3:$E$239,3,FALSE)</f>
        <v>0</v>
      </c>
      <c r="I64" s="320">
        <f>VLOOKUP(B64,'[1]tab 0'!$C$3:$F$239,4,FALSE)</f>
        <v>0</v>
      </c>
      <c r="J64" s="207">
        <f t="shared" si="5"/>
        <v>0</v>
      </c>
      <c r="K64" s="207"/>
      <c r="L64" s="207"/>
      <c r="M64" s="315"/>
      <c r="N64" s="207"/>
      <c r="O64" s="379"/>
      <c r="P64" s="207"/>
      <c r="Q64" s="207"/>
      <c r="R64" s="358"/>
      <c r="S64" s="322">
        <f t="shared" si="3"/>
        <v>0</v>
      </c>
      <c r="T64" s="323">
        <f t="shared" si="1"/>
        <v>5</v>
      </c>
      <c r="U64" s="1">
        <f t="shared" si="4"/>
        <v>5</v>
      </c>
      <c r="V64" t="str">
        <f>VLOOKUP(B64,'Projektni zadaci'!$A$2:$B$138,2,TRUE)</f>
        <v>Aplikacije.doc</v>
      </c>
    </row>
    <row r="65" spans="1:22" x14ac:dyDescent="0.2">
      <c r="A65" s="318">
        <f t="shared" si="6"/>
        <v>55</v>
      </c>
      <c r="B65" s="344" t="s">
        <v>33</v>
      </c>
      <c r="C65" s="319" t="s">
        <v>399</v>
      </c>
      <c r="D65" s="210"/>
      <c r="E65" s="389">
        <v>42110</v>
      </c>
      <c r="F65" s="210"/>
      <c r="G65" s="358">
        <v>42160</v>
      </c>
      <c r="H65" s="320">
        <f>VLOOKUP(B65,'[1]tab 0'!$C$3:$E$239,3,FALSE)</f>
        <v>4</v>
      </c>
      <c r="I65" s="320">
        <f>VLOOKUP(B65,'[1]tab 0'!$C$3:$F$239,4,FALSE)</f>
        <v>2</v>
      </c>
      <c r="J65" s="207">
        <f t="shared" si="5"/>
        <v>6</v>
      </c>
      <c r="K65" s="207"/>
      <c r="L65" s="207"/>
      <c r="M65" s="315"/>
      <c r="N65" s="207"/>
      <c r="O65" s="379"/>
      <c r="P65" s="207"/>
      <c r="Q65" s="207"/>
      <c r="R65" s="357"/>
      <c r="S65" s="322">
        <f t="shared" si="3"/>
        <v>6</v>
      </c>
      <c r="T65" s="323">
        <f t="shared" si="1"/>
        <v>5</v>
      </c>
      <c r="U65" s="1">
        <f t="shared" si="4"/>
        <v>5</v>
      </c>
      <c r="V65" t="str">
        <f>VLOOKUP(B65,'Projektni zadaci'!$A$2:$B$138,2,TRUE)</f>
        <v>Aplikacije.doc</v>
      </c>
    </row>
    <row r="66" spans="1:22" x14ac:dyDescent="0.2">
      <c r="A66" s="318">
        <f t="shared" si="6"/>
        <v>56</v>
      </c>
      <c r="B66" s="344" t="s">
        <v>88</v>
      </c>
      <c r="C66" s="319" t="s">
        <v>89</v>
      </c>
      <c r="D66" s="210">
        <v>10</v>
      </c>
      <c r="E66" s="389">
        <v>42110</v>
      </c>
      <c r="F66" s="210"/>
      <c r="G66" s="358">
        <v>42160</v>
      </c>
      <c r="H66" s="320">
        <f>VLOOKUP(B66,'[1]tab 0'!$C$3:$E$239,3,FALSE)</f>
        <v>0</v>
      </c>
      <c r="I66" s="320">
        <f>VLOOKUP(B66,'[1]tab 0'!$C$3:$F$239,4,FALSE)</f>
        <v>0</v>
      </c>
      <c r="J66" s="207">
        <f t="shared" si="5"/>
        <v>0</v>
      </c>
      <c r="K66" s="207"/>
      <c r="L66" s="207"/>
      <c r="M66" s="315"/>
      <c r="N66" s="207">
        <v>5</v>
      </c>
      <c r="O66" s="379">
        <v>42173</v>
      </c>
      <c r="P66" s="207"/>
      <c r="Q66" s="207"/>
      <c r="R66" s="358"/>
      <c r="S66" s="322">
        <f t="shared" si="3"/>
        <v>10</v>
      </c>
      <c r="T66" s="323">
        <f t="shared" si="1"/>
        <v>5</v>
      </c>
      <c r="U66" s="1">
        <f t="shared" si="4"/>
        <v>5</v>
      </c>
      <c r="V66" t="str">
        <f>VLOOKUP(B66,'Projektni zadaci'!$A$2:$B$138,2,TRUE)</f>
        <v>Aplikacije.doc</v>
      </c>
    </row>
    <row r="67" spans="1:22" s="204" customFormat="1" x14ac:dyDescent="0.2">
      <c r="A67" s="328">
        <f t="shared" si="6"/>
        <v>57</v>
      </c>
      <c r="B67" s="349" t="s">
        <v>106</v>
      </c>
      <c r="C67" s="350" t="s">
        <v>107</v>
      </c>
      <c r="D67" s="332">
        <v>24</v>
      </c>
      <c r="E67" s="390">
        <v>42110</v>
      </c>
      <c r="F67" s="332">
        <v>20</v>
      </c>
      <c r="G67" s="360">
        <v>42160</v>
      </c>
      <c r="H67" s="330">
        <v>5</v>
      </c>
      <c r="I67" s="330">
        <v>5</v>
      </c>
      <c r="J67" s="331">
        <f t="shared" si="5"/>
        <v>10</v>
      </c>
      <c r="K67" s="331"/>
      <c r="L67" s="331">
        <v>5</v>
      </c>
      <c r="M67" s="332">
        <v>5</v>
      </c>
      <c r="N67" s="331"/>
      <c r="O67" s="380"/>
      <c r="P67" s="331">
        <v>1</v>
      </c>
      <c r="Q67" s="331">
        <v>30</v>
      </c>
      <c r="R67" s="360">
        <v>42173</v>
      </c>
      <c r="S67" s="333">
        <f t="shared" si="3"/>
        <v>94</v>
      </c>
      <c r="T67" s="351">
        <f t="shared" si="1"/>
        <v>10</v>
      </c>
      <c r="U67" s="203">
        <f t="shared" si="4"/>
        <v>10</v>
      </c>
      <c r="V67" s="204" t="str">
        <f>VLOOKUP(B67,'Projektni zadaci'!$A$2:$B$138,2,TRUE)</f>
        <v>Aplikacije.doc</v>
      </c>
    </row>
    <row r="68" spans="1:22" x14ac:dyDescent="0.2">
      <c r="A68" s="318">
        <f t="shared" si="6"/>
        <v>58</v>
      </c>
      <c r="B68" s="344" t="s">
        <v>183</v>
      </c>
      <c r="C68" s="319" t="s">
        <v>400</v>
      </c>
      <c r="D68" s="210"/>
      <c r="E68" s="389">
        <v>42110</v>
      </c>
      <c r="F68" s="210"/>
      <c r="G68" s="358">
        <v>42160</v>
      </c>
      <c r="H68" s="320">
        <f>VLOOKUP(B68,'[1]tab 0'!$C$3:$E$239,3,FALSE)</f>
        <v>0</v>
      </c>
      <c r="I68" s="320">
        <f>VLOOKUP(B68,'[1]tab 0'!$C$3:$F$239,4,FALSE)</f>
        <v>0</v>
      </c>
      <c r="J68" s="207">
        <f t="shared" si="5"/>
        <v>0</v>
      </c>
      <c r="K68" s="321"/>
      <c r="L68" s="321"/>
      <c r="M68" s="315"/>
      <c r="N68" s="207"/>
      <c r="O68" s="378"/>
      <c r="P68" s="327"/>
      <c r="Q68" s="327"/>
      <c r="R68" s="363"/>
      <c r="S68" s="322">
        <f t="shared" si="3"/>
        <v>0</v>
      </c>
      <c r="T68" s="323">
        <f t="shared" si="1"/>
        <v>5</v>
      </c>
      <c r="U68" s="1">
        <f t="shared" si="4"/>
        <v>5</v>
      </c>
      <c r="V68" t="str">
        <f>VLOOKUP(B68,'Projektni zadaci'!$A$2:$B$138,2,TRUE)</f>
        <v>Aplikacije.doc</v>
      </c>
    </row>
    <row r="69" spans="1:22" s="425" customFormat="1" x14ac:dyDescent="0.2">
      <c r="A69" s="413">
        <f t="shared" si="6"/>
        <v>59</v>
      </c>
      <c r="B69" s="414" t="s">
        <v>112</v>
      </c>
      <c r="C69" s="415" t="s">
        <v>401</v>
      </c>
      <c r="D69" s="416"/>
      <c r="E69" s="417">
        <v>42110</v>
      </c>
      <c r="F69" s="416"/>
      <c r="G69" s="418">
        <v>42160</v>
      </c>
      <c r="H69" s="419">
        <f>VLOOKUP(B69,'[1]tab 0'!$C$3:$E$239,3,FALSE)</f>
        <v>3</v>
      </c>
      <c r="I69" s="419">
        <f>VLOOKUP(B69,'[1]tab 0'!$C$3:$F$239,4,FALSE)</f>
        <v>3</v>
      </c>
      <c r="J69" s="420">
        <f t="shared" si="5"/>
        <v>6</v>
      </c>
      <c r="K69" s="420"/>
      <c r="L69" s="420">
        <v>0</v>
      </c>
      <c r="M69" s="416">
        <v>0</v>
      </c>
      <c r="N69" s="420">
        <v>15</v>
      </c>
      <c r="O69" s="421">
        <v>42033</v>
      </c>
      <c r="P69" s="420">
        <v>1</v>
      </c>
      <c r="Q69" s="420">
        <v>20</v>
      </c>
      <c r="R69" s="418">
        <v>42173</v>
      </c>
      <c r="S69" s="422">
        <f t="shared" si="3"/>
        <v>56</v>
      </c>
      <c r="T69" s="423">
        <f t="shared" si="1"/>
        <v>6</v>
      </c>
      <c r="U69" s="424">
        <f t="shared" si="4"/>
        <v>5</v>
      </c>
      <c r="V69" s="425" t="str">
        <f>VLOOKUP(B69,'Projektni zadaci'!$A$2:$B$138,2,TRUE)</f>
        <v>Aplikacije.doc</v>
      </c>
    </row>
    <row r="70" spans="1:22" x14ac:dyDescent="0.2">
      <c r="A70" s="318">
        <f t="shared" si="6"/>
        <v>60</v>
      </c>
      <c r="B70" s="344" t="s">
        <v>59</v>
      </c>
      <c r="C70" s="319" t="s">
        <v>60</v>
      </c>
      <c r="D70" s="210"/>
      <c r="E70" s="389">
        <v>42110</v>
      </c>
      <c r="F70" s="210"/>
      <c r="G70" s="358">
        <v>42160</v>
      </c>
      <c r="H70" s="320">
        <f>VLOOKUP(B70,'[1]tab 0'!$C$3:$E$239,3,FALSE)</f>
        <v>0</v>
      </c>
      <c r="I70" s="320">
        <f>VLOOKUP(B70,'[1]tab 0'!$C$3:$F$239,4,FALSE)</f>
        <v>0</v>
      </c>
      <c r="J70" s="207">
        <f t="shared" si="5"/>
        <v>0</v>
      </c>
      <c r="K70" s="207"/>
      <c r="L70" s="207"/>
      <c r="M70" s="315"/>
      <c r="N70" s="207"/>
      <c r="O70" s="379"/>
      <c r="P70" s="207"/>
      <c r="Q70" s="207"/>
      <c r="R70" s="357"/>
      <c r="S70" s="322">
        <f t="shared" si="3"/>
        <v>0</v>
      </c>
      <c r="T70" s="323">
        <f t="shared" si="1"/>
        <v>5</v>
      </c>
      <c r="U70" s="1">
        <f t="shared" si="4"/>
        <v>5</v>
      </c>
      <c r="V70" t="str">
        <f>VLOOKUP(B70,'Projektni zadaci'!$A$2:$B$138,2,TRUE)</f>
        <v>Aplikacije.doc</v>
      </c>
    </row>
    <row r="71" spans="1:22" x14ac:dyDescent="0.2">
      <c r="A71" s="318">
        <f t="shared" si="6"/>
        <v>61</v>
      </c>
      <c r="B71" s="344" t="s">
        <v>99</v>
      </c>
      <c r="C71" s="319" t="s">
        <v>100</v>
      </c>
      <c r="D71" s="210"/>
      <c r="E71" s="389">
        <v>42110</v>
      </c>
      <c r="F71" s="210"/>
      <c r="G71" s="358">
        <v>42160</v>
      </c>
      <c r="H71" s="320">
        <f>VLOOKUP(B71,'[1]tab 0'!$C$3:$E$239,3,FALSE)</f>
        <v>0</v>
      </c>
      <c r="I71" s="320">
        <f>VLOOKUP(B71,'[1]tab 0'!$C$3:$F$239,4,FALSE)</f>
        <v>0</v>
      </c>
      <c r="J71" s="207">
        <f t="shared" si="5"/>
        <v>0</v>
      </c>
      <c r="K71" s="207"/>
      <c r="L71" s="207"/>
      <c r="M71" s="315"/>
      <c r="N71" s="207"/>
      <c r="O71" s="379"/>
      <c r="P71" s="207"/>
      <c r="Q71" s="207"/>
      <c r="R71" s="358"/>
      <c r="S71" s="322">
        <f t="shared" si="3"/>
        <v>0</v>
      </c>
      <c r="T71" s="323">
        <f t="shared" si="1"/>
        <v>5</v>
      </c>
      <c r="U71" s="1">
        <f t="shared" si="4"/>
        <v>5</v>
      </c>
      <c r="V71" t="str">
        <f>VLOOKUP(B71,'Projektni zadaci'!$A$2:$B$138,2,TRUE)</f>
        <v>Aplikacije.doc</v>
      </c>
    </row>
    <row r="72" spans="1:22" x14ac:dyDescent="0.2">
      <c r="A72" s="318">
        <f t="shared" si="6"/>
        <v>62</v>
      </c>
      <c r="B72" s="344" t="s">
        <v>121</v>
      </c>
      <c r="C72" s="319" t="s">
        <v>122</v>
      </c>
      <c r="D72" s="210"/>
      <c r="E72" s="389">
        <v>42110</v>
      </c>
      <c r="F72" s="210"/>
      <c r="G72" s="358">
        <v>42160</v>
      </c>
      <c r="H72" s="320">
        <f>VLOOKUP(B72,'[1]tab 0'!$C$3:$E$239,3,FALSE)</f>
        <v>4</v>
      </c>
      <c r="I72" s="320">
        <f>VLOOKUP(B72,'[1]tab 0'!$C$3:$F$239,4,FALSE)</f>
        <v>4</v>
      </c>
      <c r="J72" s="207">
        <f t="shared" si="5"/>
        <v>8</v>
      </c>
      <c r="K72" s="321"/>
      <c r="L72" s="321"/>
      <c r="M72" s="315"/>
      <c r="N72" s="207">
        <v>2</v>
      </c>
      <c r="O72" s="382">
        <v>42194</v>
      </c>
      <c r="P72" s="327"/>
      <c r="Q72" s="327"/>
      <c r="R72" s="363"/>
      <c r="S72" s="322">
        <f t="shared" si="3"/>
        <v>12</v>
      </c>
      <c r="T72" s="323">
        <f t="shared" si="1"/>
        <v>5</v>
      </c>
      <c r="U72" s="1">
        <f t="shared" si="4"/>
        <v>5</v>
      </c>
      <c r="V72" t="str">
        <f>VLOOKUP(B72,'Projektni zadaci'!$A$2:$B$138,2,TRUE)</f>
        <v>Aplikacije.doc</v>
      </c>
    </row>
    <row r="73" spans="1:22" x14ac:dyDescent="0.2">
      <c r="A73" s="318">
        <f t="shared" si="6"/>
        <v>63</v>
      </c>
      <c r="B73" s="344">
        <v>9034</v>
      </c>
      <c r="C73" s="319" t="s">
        <v>72</v>
      </c>
      <c r="D73" s="210">
        <v>9</v>
      </c>
      <c r="E73" s="389">
        <v>42110</v>
      </c>
      <c r="F73" s="210">
        <v>0</v>
      </c>
      <c r="G73" s="358">
        <v>42160</v>
      </c>
      <c r="H73" s="320"/>
      <c r="I73" s="320"/>
      <c r="J73" s="207">
        <f t="shared" si="5"/>
        <v>0</v>
      </c>
      <c r="K73" s="321"/>
      <c r="L73" s="321"/>
      <c r="M73" s="315"/>
      <c r="N73" s="207"/>
      <c r="O73" s="382"/>
      <c r="P73" s="327"/>
      <c r="Q73" s="327"/>
      <c r="R73" s="363"/>
      <c r="S73" s="322">
        <f t="shared" si="3"/>
        <v>9</v>
      </c>
      <c r="T73" s="323">
        <f t="shared" si="1"/>
        <v>5</v>
      </c>
      <c r="U73" s="1"/>
      <c r="V73" t="e">
        <f>VLOOKUP(B73,'Projektni zadaci'!$A$2:$B$138,2,TRUE)</f>
        <v>#N/A</v>
      </c>
    </row>
    <row r="74" spans="1:22" x14ac:dyDescent="0.2">
      <c r="A74" s="318">
        <f t="shared" si="6"/>
        <v>64</v>
      </c>
      <c r="B74" s="344" t="s">
        <v>126</v>
      </c>
      <c r="C74" s="319" t="s">
        <v>127</v>
      </c>
      <c r="D74" s="210"/>
      <c r="E74" s="389">
        <v>42110</v>
      </c>
      <c r="F74" s="210"/>
      <c r="G74" s="358">
        <v>42160</v>
      </c>
      <c r="H74" s="320">
        <f>VLOOKUP(B74,'[1]tab 0'!$C$3:$E$239,3,FALSE)</f>
        <v>3</v>
      </c>
      <c r="I74" s="320">
        <f>VLOOKUP(B74,'[1]tab 0'!$C$3:$F$239,4,FALSE)</f>
        <v>0</v>
      </c>
      <c r="J74" s="207">
        <f t="shared" si="5"/>
        <v>3</v>
      </c>
      <c r="K74" s="207"/>
      <c r="L74" s="207"/>
      <c r="M74" s="315"/>
      <c r="N74" s="207"/>
      <c r="O74" s="379"/>
      <c r="P74" s="207"/>
      <c r="Q74" s="207"/>
      <c r="R74" s="358"/>
      <c r="S74" s="322">
        <f t="shared" si="3"/>
        <v>3</v>
      </c>
      <c r="T74" s="323">
        <f t="shared" si="1"/>
        <v>5</v>
      </c>
      <c r="U74" s="1">
        <f t="shared" si="4"/>
        <v>5</v>
      </c>
      <c r="V74" t="str">
        <f>VLOOKUP(B74,'Projektni zadaci'!$A$2:$B$138,2,TRUE)</f>
        <v>Aplikacije.doc</v>
      </c>
    </row>
    <row r="75" spans="1:22" x14ac:dyDescent="0.2">
      <c r="A75" s="318">
        <f t="shared" si="6"/>
        <v>65</v>
      </c>
      <c r="B75" s="344">
        <v>9036</v>
      </c>
      <c r="C75" s="319" t="s">
        <v>1128</v>
      </c>
      <c r="D75" s="396"/>
      <c r="E75" s="389"/>
      <c r="F75" s="396"/>
      <c r="G75" s="358"/>
      <c r="H75" s="320"/>
      <c r="I75" s="320"/>
      <c r="J75" s="207"/>
      <c r="K75" s="207"/>
      <c r="L75" s="207">
        <v>4</v>
      </c>
      <c r="M75" s="315"/>
      <c r="N75" s="207"/>
      <c r="O75" s="379"/>
      <c r="P75" s="207"/>
      <c r="Q75" s="207"/>
      <c r="R75" s="358"/>
      <c r="S75" s="322">
        <f t="shared" si="3"/>
        <v>4</v>
      </c>
      <c r="T75" s="323">
        <f t="shared" si="1"/>
        <v>5</v>
      </c>
      <c r="U75" s="1"/>
      <c r="V75" t="e">
        <f>VLOOKUP(B75,'Projektni zadaci'!$A$2:$B$138,2,TRUE)</f>
        <v>#N/A</v>
      </c>
    </row>
    <row r="76" spans="1:22" x14ac:dyDescent="0.2">
      <c r="A76" s="318">
        <f t="shared" si="6"/>
        <v>66</v>
      </c>
      <c r="B76" s="344">
        <v>9038</v>
      </c>
      <c r="C76" s="319" t="s">
        <v>1129</v>
      </c>
      <c r="D76" s="396"/>
      <c r="E76" s="389"/>
      <c r="F76" s="396"/>
      <c r="G76" s="358"/>
      <c r="H76" s="320"/>
      <c r="I76" s="320"/>
      <c r="J76" s="207"/>
      <c r="K76" s="207"/>
      <c r="L76" s="207">
        <v>4</v>
      </c>
      <c r="M76" s="315"/>
      <c r="N76" s="207"/>
      <c r="O76" s="379"/>
      <c r="P76" s="207"/>
      <c r="Q76" s="207"/>
      <c r="R76" s="358"/>
      <c r="S76" s="322">
        <f t="shared" si="3"/>
        <v>4</v>
      </c>
      <c r="T76" s="323">
        <f t="shared" si="1"/>
        <v>5</v>
      </c>
      <c r="U76" s="1"/>
      <c r="V76" t="e">
        <f>VLOOKUP(B76,'Projektni zadaci'!$A$2:$B$138,2,TRUE)</f>
        <v>#N/A</v>
      </c>
    </row>
    <row r="77" spans="1:22" x14ac:dyDescent="0.2">
      <c r="A77" s="318">
        <f>A74+1</f>
        <v>65</v>
      </c>
      <c r="B77" s="344" t="s">
        <v>41</v>
      </c>
      <c r="C77" s="319" t="s">
        <v>402</v>
      </c>
      <c r="D77" s="210"/>
      <c r="E77" s="389">
        <v>42110</v>
      </c>
      <c r="F77" s="210"/>
      <c r="G77" s="358">
        <v>42160</v>
      </c>
      <c r="H77" s="320">
        <f>VLOOKUP(B77,'[1]tab 0'!$C$3:$E$239,3,FALSE)</f>
        <v>0</v>
      </c>
      <c r="I77" s="320">
        <f>VLOOKUP(B77,'[1]tab 0'!$C$3:$F$239,4,FALSE)</f>
        <v>0</v>
      </c>
      <c r="J77" s="207">
        <f t="shared" si="5"/>
        <v>0</v>
      </c>
      <c r="K77" s="207"/>
      <c r="L77" s="207"/>
      <c r="M77" s="315"/>
      <c r="N77" s="207">
        <v>9</v>
      </c>
      <c r="O77" s="379">
        <v>42243</v>
      </c>
      <c r="P77" s="207"/>
      <c r="Q77" s="207"/>
      <c r="R77" s="357"/>
      <c r="S77" s="322">
        <f t="shared" si="3"/>
        <v>18</v>
      </c>
      <c r="T77" s="323">
        <f t="shared" si="1"/>
        <v>5</v>
      </c>
      <c r="U77" s="1">
        <f t="shared" si="4"/>
        <v>5</v>
      </c>
      <c r="V77" t="str">
        <f>VLOOKUP(B77,'Projektni zadaci'!$A$2:$B$138,2,TRUE)</f>
        <v>Bekapovanje</v>
      </c>
    </row>
    <row r="78" spans="1:22" s="410" customFormat="1" x14ac:dyDescent="0.2">
      <c r="A78" s="397">
        <f t="shared" si="6"/>
        <v>66</v>
      </c>
      <c r="B78" s="398" t="s">
        <v>101</v>
      </c>
      <c r="C78" s="399" t="s">
        <v>102</v>
      </c>
      <c r="D78" s="400">
        <v>13</v>
      </c>
      <c r="E78" s="401">
        <v>42110</v>
      </c>
      <c r="F78" s="400">
        <v>13</v>
      </c>
      <c r="G78" s="402">
        <v>42160</v>
      </c>
      <c r="H78" s="403">
        <f>VLOOKUP(B78,'[1]tab 0'!$C$3:$E$239,3,FALSE)</f>
        <v>2</v>
      </c>
      <c r="I78" s="403">
        <f>VLOOKUP(B78,'[1]tab 0'!$C$3:$F$239,4,FALSE)</f>
        <v>2.5</v>
      </c>
      <c r="J78" s="404">
        <f t="shared" si="5"/>
        <v>4.5</v>
      </c>
      <c r="K78" s="404"/>
      <c r="L78" s="404">
        <v>5</v>
      </c>
      <c r="M78" s="400"/>
      <c r="N78" s="404"/>
      <c r="O78" s="405"/>
      <c r="P78" s="404">
        <v>1</v>
      </c>
      <c r="Q78" s="404">
        <v>20</v>
      </c>
      <c r="R78" s="402">
        <v>42173</v>
      </c>
      <c r="S78" s="407">
        <f t="shared" si="3"/>
        <v>55.5</v>
      </c>
      <c r="T78" s="408">
        <f t="shared" si="1"/>
        <v>6</v>
      </c>
      <c r="U78" s="409">
        <f t="shared" si="4"/>
        <v>6</v>
      </c>
      <c r="V78" s="410" t="str">
        <f>VLOOKUP(B78,'Projektni zadaci'!$A$2:$B$138,2,TRUE)</f>
        <v>Bekapovanje</v>
      </c>
    </row>
    <row r="79" spans="1:22" x14ac:dyDescent="0.2">
      <c r="A79" s="318">
        <f t="shared" si="6"/>
        <v>67</v>
      </c>
      <c r="B79" s="344" t="s">
        <v>38</v>
      </c>
      <c r="C79" s="319" t="s">
        <v>403</v>
      </c>
      <c r="D79" s="210"/>
      <c r="E79" s="389">
        <v>42110</v>
      </c>
      <c r="F79" s="210"/>
      <c r="G79" s="358">
        <v>42160</v>
      </c>
      <c r="H79" s="320">
        <f>VLOOKUP(B79,'[1]tab 0'!$C$3:$E$239,3,FALSE)</f>
        <v>0</v>
      </c>
      <c r="I79" s="320">
        <f>VLOOKUP(B79,'[1]tab 0'!$C$3:$F$239,4,FALSE)</f>
        <v>0</v>
      </c>
      <c r="J79" s="207">
        <f t="shared" si="5"/>
        <v>0</v>
      </c>
      <c r="K79" s="207"/>
      <c r="L79" s="207"/>
      <c r="M79" s="315"/>
      <c r="N79" s="207"/>
      <c r="O79" s="379"/>
      <c r="P79" s="207"/>
      <c r="Q79" s="207"/>
      <c r="R79" s="358"/>
      <c r="S79" s="322">
        <f t="shared" ref="S79:S143" si="7">IF(N79&gt;0,N79*2+J79+L79+M79+Q79,D79+F79+J79+L79+M79+Q79)</f>
        <v>0</v>
      </c>
      <c r="T79" s="323">
        <f t="shared" ref="T79:T143" si="8">IF(S79&lt;50,5,IF(S79&lt;=60,6,IF(S79&lt;=70,7,IF(S79&lt;=80,8,IF(S79&lt;=90,9,10)))))</f>
        <v>5</v>
      </c>
      <c r="U79" s="1">
        <f t="shared" si="4"/>
        <v>5</v>
      </c>
      <c r="V79" t="str">
        <f>VLOOKUP(B79,'Projektni zadaci'!$A$2:$B$138,2,TRUE)</f>
        <v>Bekapovanje</v>
      </c>
    </row>
    <row r="80" spans="1:22" x14ac:dyDescent="0.2">
      <c r="A80" s="318">
        <f t="shared" si="6"/>
        <v>68</v>
      </c>
      <c r="B80" s="344" t="s">
        <v>125</v>
      </c>
      <c r="C80" s="319" t="s">
        <v>404</v>
      </c>
      <c r="D80" s="210"/>
      <c r="E80" s="389">
        <v>42110</v>
      </c>
      <c r="F80" s="210"/>
      <c r="G80" s="358">
        <v>42160</v>
      </c>
      <c r="H80" s="320">
        <f>VLOOKUP(B80,'[1]tab 0'!$C$3:$E$239,3,FALSE)</f>
        <v>0</v>
      </c>
      <c r="I80" s="320">
        <f>VLOOKUP(B80,'[1]tab 0'!$C$3:$F$239,4,FALSE)</f>
        <v>0</v>
      </c>
      <c r="J80" s="207">
        <f t="shared" ref="J80:J144" si="9">H80+I80</f>
        <v>0</v>
      </c>
      <c r="K80" s="207"/>
      <c r="L80" s="207"/>
      <c r="M80" s="315"/>
      <c r="N80" s="207"/>
      <c r="O80" s="379"/>
      <c r="P80" s="207"/>
      <c r="Q80" s="207"/>
      <c r="R80" s="358"/>
      <c r="S80" s="322">
        <f t="shared" si="7"/>
        <v>0</v>
      </c>
      <c r="T80" s="323">
        <f t="shared" si="8"/>
        <v>5</v>
      </c>
      <c r="U80" s="1">
        <f t="shared" ref="U80:U144" si="10">IF(D80&lt;13,5,IF(D80&lt;=15,6,IF(D80&lt;=18,7,IF(D80&lt;=21,8,IF(D80&lt;=23,9,10)))))</f>
        <v>5</v>
      </c>
      <c r="V80" t="str">
        <f>VLOOKUP(B80,'Projektni zadaci'!$A$2:$B$138,2,TRUE)</f>
        <v>Bekapovanje</v>
      </c>
    </row>
    <row r="81" spans="1:22" s="439" customFormat="1" x14ac:dyDescent="0.2">
      <c r="A81" s="427">
        <f t="shared" si="6"/>
        <v>69</v>
      </c>
      <c r="B81" s="440" t="s">
        <v>31</v>
      </c>
      <c r="C81" s="441" t="s">
        <v>32</v>
      </c>
      <c r="D81" s="430"/>
      <c r="E81" s="431">
        <v>42110</v>
      </c>
      <c r="F81" s="430"/>
      <c r="G81" s="432">
        <v>42160</v>
      </c>
      <c r="H81" s="433">
        <f>VLOOKUP(B81,'[1]tab 0'!$C$3:$E$239,3,FALSE)</f>
        <v>4</v>
      </c>
      <c r="I81" s="433">
        <v>3</v>
      </c>
      <c r="J81" s="434">
        <f t="shared" si="9"/>
        <v>7</v>
      </c>
      <c r="K81" s="434"/>
      <c r="L81" s="434">
        <v>0</v>
      </c>
      <c r="M81" s="430"/>
      <c r="N81" s="434">
        <v>17</v>
      </c>
      <c r="O81" s="435">
        <v>42194</v>
      </c>
      <c r="P81" s="434"/>
      <c r="Q81" s="434">
        <v>35</v>
      </c>
      <c r="R81" s="432">
        <v>42194</v>
      </c>
      <c r="S81" s="437">
        <f t="shared" si="7"/>
        <v>76</v>
      </c>
      <c r="T81" s="438">
        <f t="shared" si="8"/>
        <v>8</v>
      </c>
      <c r="U81" s="442">
        <f t="shared" si="10"/>
        <v>5</v>
      </c>
      <c r="V81" s="439" t="str">
        <f>VLOOKUP(B81,'Projektni zadaci'!$A$2:$B$138,2,TRUE)</f>
        <v>Bekapovanje</v>
      </c>
    </row>
    <row r="82" spans="1:22" s="439" customFormat="1" x14ac:dyDescent="0.2">
      <c r="A82" s="427">
        <f t="shared" si="6"/>
        <v>70</v>
      </c>
      <c r="B82" s="440" t="s">
        <v>51</v>
      </c>
      <c r="C82" s="441" t="s">
        <v>52</v>
      </c>
      <c r="D82" s="430">
        <v>12</v>
      </c>
      <c r="E82" s="431">
        <v>42110</v>
      </c>
      <c r="F82" s="430">
        <v>10</v>
      </c>
      <c r="G82" s="432">
        <v>42160</v>
      </c>
      <c r="H82" s="433">
        <v>3</v>
      </c>
      <c r="I82" s="433">
        <v>5</v>
      </c>
      <c r="J82" s="434">
        <f t="shared" si="9"/>
        <v>8</v>
      </c>
      <c r="K82" s="434"/>
      <c r="L82" s="434">
        <v>5</v>
      </c>
      <c r="M82" s="430"/>
      <c r="N82" s="434">
        <v>12</v>
      </c>
      <c r="O82" s="435">
        <v>42173</v>
      </c>
      <c r="P82" s="434"/>
      <c r="Q82" s="434">
        <v>18</v>
      </c>
      <c r="R82" s="432">
        <v>42194</v>
      </c>
      <c r="S82" s="437">
        <f t="shared" si="7"/>
        <v>55</v>
      </c>
      <c r="T82" s="438">
        <f t="shared" si="8"/>
        <v>6</v>
      </c>
      <c r="U82" s="442">
        <f t="shared" si="10"/>
        <v>5</v>
      </c>
      <c r="V82" s="439" t="str">
        <f>VLOOKUP(B82,'Projektni zadaci'!$A$2:$B$138,2,TRUE)</f>
        <v>Bekapovanje</v>
      </c>
    </row>
    <row r="83" spans="1:22" x14ac:dyDescent="0.2">
      <c r="A83" s="318">
        <f t="shared" ref="A83:A147" si="11">A82+1</f>
        <v>71</v>
      </c>
      <c r="B83" s="344" t="s">
        <v>133</v>
      </c>
      <c r="C83" s="319" t="s">
        <v>134</v>
      </c>
      <c r="D83" s="210"/>
      <c r="E83" s="389">
        <v>42110</v>
      </c>
      <c r="F83" s="210"/>
      <c r="G83" s="358">
        <v>42160</v>
      </c>
      <c r="H83" s="320">
        <f>VLOOKUP(B83,'[1]tab 0'!$C$3:$E$239,3,FALSE)</f>
        <v>0</v>
      </c>
      <c r="I83" s="320">
        <f>VLOOKUP(B83,'[1]tab 0'!$C$3:$F$239,4,FALSE)</f>
        <v>0</v>
      </c>
      <c r="J83" s="207">
        <f t="shared" si="9"/>
        <v>0</v>
      </c>
      <c r="K83" s="207"/>
      <c r="L83" s="207"/>
      <c r="M83" s="315"/>
      <c r="N83" s="207">
        <v>0</v>
      </c>
      <c r="O83" s="379">
        <v>42243</v>
      </c>
      <c r="P83" s="207"/>
      <c r="Q83" s="207"/>
      <c r="R83" s="357"/>
      <c r="S83" s="322">
        <f t="shared" si="7"/>
        <v>0</v>
      </c>
      <c r="T83" s="323">
        <f t="shared" si="8"/>
        <v>5</v>
      </c>
      <c r="U83" s="1">
        <f t="shared" si="10"/>
        <v>5</v>
      </c>
      <c r="V83" t="str">
        <f>VLOOKUP(B83,'Projektni zadaci'!$A$2:$B$138,2,TRUE)</f>
        <v>Bekapovanje</v>
      </c>
    </row>
    <row r="84" spans="1:22" x14ac:dyDescent="0.2">
      <c r="A84" s="318">
        <f t="shared" si="11"/>
        <v>72</v>
      </c>
      <c r="B84" s="344" t="s">
        <v>86</v>
      </c>
      <c r="C84" s="319" t="s">
        <v>87</v>
      </c>
      <c r="D84" s="210"/>
      <c r="E84" s="389">
        <v>42110</v>
      </c>
      <c r="F84" s="210"/>
      <c r="G84" s="358">
        <v>42160</v>
      </c>
      <c r="H84" s="320">
        <f>VLOOKUP(B84,'[1]tab 0'!$C$3:$E$239,3,FALSE)</f>
        <v>0</v>
      </c>
      <c r="I84" s="320">
        <f>VLOOKUP(B84,'[1]tab 0'!$C$3:$F$239,4,FALSE)</f>
        <v>0</v>
      </c>
      <c r="J84" s="207">
        <f t="shared" si="9"/>
        <v>0</v>
      </c>
      <c r="K84" s="207"/>
      <c r="L84" s="207"/>
      <c r="M84" s="315"/>
      <c r="N84" s="207"/>
      <c r="O84" s="379"/>
      <c r="P84" s="207"/>
      <c r="Q84" s="207"/>
      <c r="R84" s="357"/>
      <c r="S84" s="322">
        <f t="shared" si="7"/>
        <v>0</v>
      </c>
      <c r="T84" s="323">
        <f t="shared" si="8"/>
        <v>5</v>
      </c>
      <c r="U84" s="1">
        <f t="shared" si="10"/>
        <v>5</v>
      </c>
      <c r="V84" t="str">
        <f>VLOOKUP(B84,'Projektni zadaci'!$A$2:$B$138,2,TRUE)</f>
        <v>Bekapovanje</v>
      </c>
    </row>
    <row r="85" spans="1:22" x14ac:dyDescent="0.2">
      <c r="A85" s="318">
        <f t="shared" si="11"/>
        <v>73</v>
      </c>
      <c r="B85" s="344" t="s">
        <v>79</v>
      </c>
      <c r="C85" s="319" t="s">
        <v>80</v>
      </c>
      <c r="D85" s="210"/>
      <c r="E85" s="389">
        <v>42110</v>
      </c>
      <c r="F85" s="210"/>
      <c r="G85" s="358">
        <v>42160</v>
      </c>
      <c r="H85" s="320">
        <f>VLOOKUP(B85,'[1]tab 0'!$C$3:$E$239,3,FALSE)</f>
        <v>0</v>
      </c>
      <c r="I85" s="320">
        <f>VLOOKUP(B85,'[1]tab 0'!$C$3:$F$239,4,FALSE)</f>
        <v>0</v>
      </c>
      <c r="J85" s="207">
        <f t="shared" si="9"/>
        <v>0</v>
      </c>
      <c r="K85" s="207"/>
      <c r="L85" s="207"/>
      <c r="M85" s="315"/>
      <c r="N85" s="207"/>
      <c r="O85" s="379"/>
      <c r="P85" s="207"/>
      <c r="Q85" s="207"/>
      <c r="R85" s="358"/>
      <c r="S85" s="322">
        <f t="shared" si="7"/>
        <v>0</v>
      </c>
      <c r="T85" s="323">
        <f t="shared" si="8"/>
        <v>5</v>
      </c>
      <c r="U85" s="1">
        <f t="shared" si="10"/>
        <v>5</v>
      </c>
      <c r="V85" t="str">
        <f>VLOOKUP(B85,'Projektni zadaci'!$A$2:$B$138,2,TRUE)</f>
        <v>Bekapovanje</v>
      </c>
    </row>
    <row r="86" spans="1:22" x14ac:dyDescent="0.2">
      <c r="A86" s="318">
        <f t="shared" si="11"/>
        <v>74</v>
      </c>
      <c r="B86" s="344" t="s">
        <v>123</v>
      </c>
      <c r="C86" s="319" t="s">
        <v>124</v>
      </c>
      <c r="D86" s="210">
        <v>12</v>
      </c>
      <c r="E86" s="389">
        <v>42110</v>
      </c>
      <c r="F86" s="210">
        <v>12</v>
      </c>
      <c r="G86" s="358">
        <v>42160</v>
      </c>
      <c r="H86" s="320">
        <f>VLOOKUP(B86,'[1]tab 0'!$C$3:$E$239,3,FALSE)</f>
        <v>2.5</v>
      </c>
      <c r="I86" s="320">
        <v>2.5</v>
      </c>
      <c r="J86" s="207">
        <f t="shared" si="9"/>
        <v>5</v>
      </c>
      <c r="K86" s="207"/>
      <c r="L86" s="207"/>
      <c r="M86" s="315"/>
      <c r="N86" s="207">
        <v>5</v>
      </c>
      <c r="O86" s="379">
        <v>42194</v>
      </c>
      <c r="P86" s="207"/>
      <c r="Q86" s="207"/>
      <c r="R86" s="358"/>
      <c r="S86" s="322">
        <f t="shared" si="7"/>
        <v>15</v>
      </c>
      <c r="T86" s="323">
        <f t="shared" si="8"/>
        <v>5</v>
      </c>
      <c r="U86" s="1">
        <f t="shared" si="10"/>
        <v>5</v>
      </c>
      <c r="V86" t="str">
        <f>VLOOKUP(B86,'Projektni zadaci'!$A$2:$B$138,2,TRUE)</f>
        <v>Bekapovanje</v>
      </c>
    </row>
    <row r="87" spans="1:22" x14ac:dyDescent="0.2">
      <c r="A87" s="328">
        <f t="shared" si="11"/>
        <v>75</v>
      </c>
      <c r="B87" s="349" t="s">
        <v>105</v>
      </c>
      <c r="C87" s="350" t="s">
        <v>405</v>
      </c>
      <c r="D87" s="332">
        <v>9</v>
      </c>
      <c r="E87" s="390">
        <v>42110</v>
      </c>
      <c r="F87" s="332">
        <v>9</v>
      </c>
      <c r="G87" s="360">
        <v>42160</v>
      </c>
      <c r="H87" s="330">
        <f>VLOOKUP(B87,'[1]tab 0'!$C$3:$E$239,3,FALSE)</f>
        <v>4</v>
      </c>
      <c r="I87" s="330">
        <f>VLOOKUP(B87,'[1]tab 0'!$C$3:$F$239,4,FALSE)</f>
        <v>3</v>
      </c>
      <c r="J87" s="331">
        <f t="shared" si="9"/>
        <v>7</v>
      </c>
      <c r="K87" s="331"/>
      <c r="L87" s="331"/>
      <c r="M87" s="332"/>
      <c r="N87" s="331">
        <v>13</v>
      </c>
      <c r="O87" s="380">
        <v>42194</v>
      </c>
      <c r="P87" s="331"/>
      <c r="Q87" s="331">
        <v>30</v>
      </c>
      <c r="R87" s="360">
        <v>42194</v>
      </c>
      <c r="S87" s="333">
        <f t="shared" si="7"/>
        <v>63</v>
      </c>
      <c r="T87" s="351">
        <f t="shared" si="8"/>
        <v>7</v>
      </c>
      <c r="U87" s="203">
        <f t="shared" si="10"/>
        <v>5</v>
      </c>
      <c r="V87" s="204" t="str">
        <f>VLOOKUP(B87,'Projektni zadaci'!$A$2:$B$138,2,TRUE)</f>
        <v>Bekapovanje</v>
      </c>
    </row>
    <row r="88" spans="1:22" x14ac:dyDescent="0.2">
      <c r="A88" s="318">
        <f t="shared" si="11"/>
        <v>76</v>
      </c>
      <c r="B88" s="344" t="s">
        <v>23</v>
      </c>
      <c r="C88" s="319" t="s">
        <v>24</v>
      </c>
      <c r="D88" s="210"/>
      <c r="E88" s="389">
        <v>42110</v>
      </c>
      <c r="F88" s="210"/>
      <c r="G88" s="358">
        <v>42160</v>
      </c>
      <c r="H88" s="320">
        <f>VLOOKUP(B88,'[1]tab 0'!$C$3:$E$239,3,FALSE)</f>
        <v>0</v>
      </c>
      <c r="I88" s="320">
        <f>VLOOKUP(B88,'[1]tab 0'!$C$3:$F$239,4,FALSE)</f>
        <v>0</v>
      </c>
      <c r="J88" s="207">
        <f t="shared" si="9"/>
        <v>0</v>
      </c>
      <c r="K88" s="207"/>
      <c r="L88" s="207"/>
      <c r="M88" s="315"/>
      <c r="N88" s="207"/>
      <c r="O88" s="379"/>
      <c r="P88" s="207"/>
      <c r="Q88" s="207"/>
      <c r="R88" s="357"/>
      <c r="S88" s="322">
        <f t="shared" si="7"/>
        <v>0</v>
      </c>
      <c r="T88" s="323">
        <f t="shared" si="8"/>
        <v>5</v>
      </c>
      <c r="U88" s="1">
        <f t="shared" si="10"/>
        <v>5</v>
      </c>
      <c r="V88" t="str">
        <f>VLOOKUP(B88,'Projektni zadaci'!$A$2:$B$138,2,TRUE)</f>
        <v>Bekapovanje</v>
      </c>
    </row>
    <row r="89" spans="1:22" x14ac:dyDescent="0.2">
      <c r="A89" s="318">
        <f t="shared" si="11"/>
        <v>77</v>
      </c>
      <c r="B89" s="344" t="s">
        <v>96</v>
      </c>
      <c r="C89" s="319" t="s">
        <v>97</v>
      </c>
      <c r="D89" s="210"/>
      <c r="E89" s="389">
        <v>42110</v>
      </c>
      <c r="F89" s="210"/>
      <c r="G89" s="358">
        <v>42160</v>
      </c>
      <c r="H89" s="320">
        <f>VLOOKUP(B89,'[1]tab 0'!$C$3:$E$239,3,FALSE)</f>
        <v>0</v>
      </c>
      <c r="I89" s="320">
        <f>VLOOKUP(B89,'[1]tab 0'!$C$3:$F$239,4,FALSE)</f>
        <v>0</v>
      </c>
      <c r="J89" s="207">
        <f t="shared" si="9"/>
        <v>0</v>
      </c>
      <c r="K89" s="207"/>
      <c r="L89" s="207"/>
      <c r="M89" s="315"/>
      <c r="N89" s="207"/>
      <c r="O89" s="379"/>
      <c r="P89" s="207"/>
      <c r="Q89" s="207"/>
      <c r="R89" s="357"/>
      <c r="S89" s="322">
        <f t="shared" si="7"/>
        <v>0</v>
      </c>
      <c r="T89" s="323">
        <f t="shared" si="8"/>
        <v>5</v>
      </c>
      <c r="U89" s="1">
        <f t="shared" si="10"/>
        <v>5</v>
      </c>
      <c r="V89" t="str">
        <f>VLOOKUP(B89,'Projektni zadaci'!$A$2:$B$138,2,TRUE)</f>
        <v>Bekapovanje</v>
      </c>
    </row>
    <row r="90" spans="1:22" x14ac:dyDescent="0.2">
      <c r="A90" s="318">
        <f t="shared" si="11"/>
        <v>78</v>
      </c>
      <c r="B90" s="344" t="s">
        <v>184</v>
      </c>
      <c r="C90" s="319" t="s">
        <v>406</v>
      </c>
      <c r="D90" s="210"/>
      <c r="E90" s="389">
        <v>42110</v>
      </c>
      <c r="F90" s="210"/>
      <c r="G90" s="358">
        <v>42160</v>
      </c>
      <c r="H90" s="320">
        <f>VLOOKUP(B90,'[1]tab 0'!$C$3:$E$239,3,FALSE)</f>
        <v>0</v>
      </c>
      <c r="I90" s="320">
        <f>VLOOKUP(B90,'[1]tab 0'!$C$3:$F$239,4,FALSE)</f>
        <v>0</v>
      </c>
      <c r="J90" s="207">
        <f t="shared" si="9"/>
        <v>0</v>
      </c>
      <c r="K90" s="207"/>
      <c r="L90" s="207"/>
      <c r="M90" s="315"/>
      <c r="N90" s="207"/>
      <c r="O90" s="379"/>
      <c r="P90" s="207"/>
      <c r="Q90" s="207"/>
      <c r="R90" s="357"/>
      <c r="S90" s="322">
        <f t="shared" si="7"/>
        <v>0</v>
      </c>
      <c r="T90" s="323">
        <f t="shared" si="8"/>
        <v>5</v>
      </c>
      <c r="U90" s="1">
        <f t="shared" si="10"/>
        <v>5</v>
      </c>
      <c r="V90" t="str">
        <f>VLOOKUP(B90,'Projektni zadaci'!$A$2:$B$138,2,TRUE)</f>
        <v>Bekapovanje</v>
      </c>
    </row>
    <row r="91" spans="1:22" x14ac:dyDescent="0.2">
      <c r="A91" s="318">
        <f t="shared" si="11"/>
        <v>79</v>
      </c>
      <c r="B91" s="344" t="s">
        <v>66</v>
      </c>
      <c r="C91" s="319" t="s">
        <v>67</v>
      </c>
      <c r="D91" s="210"/>
      <c r="E91" s="389">
        <v>42110</v>
      </c>
      <c r="F91" s="210"/>
      <c r="G91" s="358">
        <v>42160</v>
      </c>
      <c r="H91" s="320">
        <f>VLOOKUP(B91,'[1]tab 0'!$C$3:$E$239,3,FALSE)</f>
        <v>2.5</v>
      </c>
      <c r="I91" s="320">
        <f>VLOOKUP(B91,'[1]tab 0'!$C$3:$F$239,4,FALSE)</f>
        <v>2.5</v>
      </c>
      <c r="J91" s="207">
        <f t="shared" si="9"/>
        <v>5</v>
      </c>
      <c r="K91" s="207"/>
      <c r="L91" s="207"/>
      <c r="M91" s="315"/>
      <c r="N91" s="207"/>
      <c r="O91" s="379"/>
      <c r="P91" s="207"/>
      <c r="Q91" s="207"/>
      <c r="R91" s="358"/>
      <c r="S91" s="322">
        <f t="shared" si="7"/>
        <v>5</v>
      </c>
      <c r="T91" s="323">
        <f t="shared" si="8"/>
        <v>5</v>
      </c>
      <c r="U91" s="1">
        <f t="shared" si="10"/>
        <v>5</v>
      </c>
      <c r="V91" t="str">
        <f>VLOOKUP(B91,'Projektni zadaci'!$A$2:$B$138,2,TRUE)</f>
        <v>Bekapovanje</v>
      </c>
    </row>
    <row r="92" spans="1:22" x14ac:dyDescent="0.2">
      <c r="A92" s="318">
        <f t="shared" si="11"/>
        <v>80</v>
      </c>
      <c r="B92" s="344" t="s">
        <v>70</v>
      </c>
      <c r="C92" s="319" t="s">
        <v>71</v>
      </c>
      <c r="D92" s="210"/>
      <c r="E92" s="389">
        <v>42110</v>
      </c>
      <c r="F92" s="210"/>
      <c r="G92" s="358">
        <v>42160</v>
      </c>
      <c r="H92" s="320">
        <f>VLOOKUP(B92,'[1]tab 0'!$C$3:$E$239,3,FALSE)</f>
        <v>3</v>
      </c>
      <c r="I92" s="320">
        <f>VLOOKUP(B92,'[1]tab 0'!$C$3:$F$239,4,FALSE)</f>
        <v>2.5</v>
      </c>
      <c r="J92" s="207">
        <f t="shared" si="9"/>
        <v>5.5</v>
      </c>
      <c r="K92" s="207"/>
      <c r="L92" s="207"/>
      <c r="M92" s="315"/>
      <c r="N92" s="207"/>
      <c r="O92" s="379"/>
      <c r="P92" s="207"/>
      <c r="Q92" s="207"/>
      <c r="R92" s="358"/>
      <c r="S92" s="322">
        <f t="shared" si="7"/>
        <v>5.5</v>
      </c>
      <c r="T92" s="323">
        <f t="shared" si="8"/>
        <v>5</v>
      </c>
      <c r="U92" s="1">
        <f t="shared" si="10"/>
        <v>5</v>
      </c>
      <c r="V92" t="str">
        <f>VLOOKUP(B92,'Projektni zadaci'!$A$2:$B$138,2,TRUE)</f>
        <v>Bekapovanje</v>
      </c>
    </row>
    <row r="93" spans="1:22" x14ac:dyDescent="0.2">
      <c r="A93" s="318">
        <f t="shared" si="11"/>
        <v>81</v>
      </c>
      <c r="B93" s="344" t="s">
        <v>34</v>
      </c>
      <c r="C93" s="319" t="s">
        <v>35</v>
      </c>
      <c r="D93" s="210">
        <v>8</v>
      </c>
      <c r="E93" s="389">
        <v>42110</v>
      </c>
      <c r="F93" s="210">
        <v>1</v>
      </c>
      <c r="G93" s="358">
        <v>42160</v>
      </c>
      <c r="H93" s="320">
        <f>VLOOKUP(B93,'[1]tab 0'!$C$3:$E$239,3,FALSE)</f>
        <v>4.5</v>
      </c>
      <c r="I93" s="320">
        <f>VLOOKUP(B93,'[1]tab 0'!$C$3:$F$239,4,FALSE)</f>
        <v>3</v>
      </c>
      <c r="J93" s="207">
        <f t="shared" si="9"/>
        <v>7.5</v>
      </c>
      <c r="K93" s="207"/>
      <c r="L93" s="207"/>
      <c r="M93" s="315"/>
      <c r="N93" s="207">
        <v>8</v>
      </c>
      <c r="O93" s="379">
        <v>42243</v>
      </c>
      <c r="P93" s="207"/>
      <c r="Q93" s="207"/>
      <c r="R93" s="357"/>
      <c r="S93" s="322">
        <f t="shared" si="7"/>
        <v>23.5</v>
      </c>
      <c r="T93" s="323">
        <f t="shared" si="8"/>
        <v>5</v>
      </c>
      <c r="U93" s="1">
        <f t="shared" si="10"/>
        <v>5</v>
      </c>
      <c r="V93" t="str">
        <f>VLOOKUP(B93,'Projektni zadaci'!$A$2:$B$138,2,TRUE)</f>
        <v>Bekapovanje</v>
      </c>
    </row>
    <row r="94" spans="1:22" s="410" customFormat="1" x14ac:dyDescent="0.2">
      <c r="A94" s="397">
        <f t="shared" si="11"/>
        <v>82</v>
      </c>
      <c r="B94" s="398" t="s">
        <v>42</v>
      </c>
      <c r="C94" s="399" t="s">
        <v>43</v>
      </c>
      <c r="D94" s="400">
        <v>10</v>
      </c>
      <c r="E94" s="401">
        <v>42110</v>
      </c>
      <c r="F94" s="400"/>
      <c r="G94" s="402">
        <v>42160</v>
      </c>
      <c r="H94" s="403">
        <v>5</v>
      </c>
      <c r="I94" s="403">
        <v>5</v>
      </c>
      <c r="J94" s="404">
        <f t="shared" si="9"/>
        <v>10</v>
      </c>
      <c r="K94" s="404"/>
      <c r="L94" s="404">
        <v>0</v>
      </c>
      <c r="M94" s="400"/>
      <c r="N94" s="404">
        <v>15</v>
      </c>
      <c r="O94" s="405">
        <v>42173</v>
      </c>
      <c r="P94" s="404">
        <v>1</v>
      </c>
      <c r="Q94" s="404">
        <v>25</v>
      </c>
      <c r="R94" s="402">
        <v>42173</v>
      </c>
      <c r="S94" s="407">
        <f t="shared" si="7"/>
        <v>65</v>
      </c>
      <c r="T94" s="408">
        <f t="shared" si="8"/>
        <v>7</v>
      </c>
      <c r="U94" s="409">
        <f t="shared" si="10"/>
        <v>5</v>
      </c>
      <c r="V94" s="410" t="str">
        <f>VLOOKUP(B94,'Projektni zadaci'!$A$2:$B$138,2,TRUE)</f>
        <v>Bekapovanje</v>
      </c>
    </row>
    <row r="95" spans="1:22" x14ac:dyDescent="0.2">
      <c r="A95" s="318">
        <f t="shared" si="11"/>
        <v>83</v>
      </c>
      <c r="B95" s="344" t="s">
        <v>185</v>
      </c>
      <c r="C95" s="319" t="s">
        <v>113</v>
      </c>
      <c r="D95" s="210">
        <v>8</v>
      </c>
      <c r="E95" s="389">
        <v>42110</v>
      </c>
      <c r="F95" s="210"/>
      <c r="G95" s="358">
        <v>42160</v>
      </c>
      <c r="H95" s="320">
        <f>VLOOKUP(B95,'[1]tab 0'!$C$3:$E$239,3,FALSE)</f>
        <v>5</v>
      </c>
      <c r="I95" s="320">
        <f>VLOOKUP(B95,'[1]tab 0'!$C$3:$F$239,4,FALSE)</f>
        <v>3</v>
      </c>
      <c r="J95" s="207">
        <f t="shared" si="9"/>
        <v>8</v>
      </c>
      <c r="K95" s="207"/>
      <c r="L95" s="207"/>
      <c r="M95" s="315"/>
      <c r="N95" s="207">
        <v>4</v>
      </c>
      <c r="O95" s="379">
        <v>42243</v>
      </c>
      <c r="P95" s="207"/>
      <c r="Q95" s="207"/>
      <c r="R95" s="357"/>
      <c r="S95" s="322">
        <f t="shared" si="7"/>
        <v>16</v>
      </c>
      <c r="T95" s="323">
        <f t="shared" si="8"/>
        <v>5</v>
      </c>
      <c r="U95" s="1">
        <f t="shared" si="10"/>
        <v>5</v>
      </c>
      <c r="V95" t="str">
        <f>VLOOKUP(B95,'Projektni zadaci'!$A$2:$B$138,2,TRUE)</f>
        <v>Bekapovanje</v>
      </c>
    </row>
    <row r="96" spans="1:22" x14ac:dyDescent="0.2">
      <c r="A96" s="318">
        <f t="shared" si="11"/>
        <v>84</v>
      </c>
      <c r="B96" s="344" t="s">
        <v>73</v>
      </c>
      <c r="C96" s="319" t="s">
        <v>74</v>
      </c>
      <c r="D96" s="210"/>
      <c r="E96" s="389">
        <v>42110</v>
      </c>
      <c r="F96" s="210"/>
      <c r="G96" s="358">
        <v>42160</v>
      </c>
      <c r="H96" s="320">
        <f>VLOOKUP(B96,'[1]tab 0'!$C$3:$E$239,3,FALSE)</f>
        <v>3</v>
      </c>
      <c r="I96" s="320">
        <f>VLOOKUP(B96,'[1]tab 0'!$C$3:$F$239,4,FALSE)</f>
        <v>3</v>
      </c>
      <c r="J96" s="207">
        <f t="shared" si="9"/>
        <v>6</v>
      </c>
      <c r="K96" s="207"/>
      <c r="L96" s="207"/>
      <c r="M96" s="315"/>
      <c r="N96" s="207">
        <v>12</v>
      </c>
      <c r="O96" s="379">
        <v>42194</v>
      </c>
      <c r="P96" s="207"/>
      <c r="Q96" s="207"/>
      <c r="R96" s="358"/>
      <c r="S96" s="322">
        <f t="shared" si="7"/>
        <v>30</v>
      </c>
      <c r="T96" s="323">
        <f t="shared" si="8"/>
        <v>5</v>
      </c>
      <c r="U96" s="1">
        <f t="shared" si="10"/>
        <v>5</v>
      </c>
      <c r="V96" t="str">
        <f>VLOOKUP(B96,'Projektni zadaci'!$A$2:$B$138,2,TRUE)</f>
        <v>Bekapovanje</v>
      </c>
    </row>
    <row r="97" spans="1:22" x14ac:dyDescent="0.2">
      <c r="A97" s="318">
        <f t="shared" si="11"/>
        <v>85</v>
      </c>
      <c r="B97" s="344" t="s">
        <v>186</v>
      </c>
      <c r="C97" s="319" t="s">
        <v>407</v>
      </c>
      <c r="D97" s="210"/>
      <c r="E97" s="389">
        <v>42110</v>
      </c>
      <c r="F97" s="210"/>
      <c r="G97" s="358">
        <v>42160</v>
      </c>
      <c r="H97" s="320">
        <f>VLOOKUP(B97,'[1]tab 0'!$C$3:$E$239,3,FALSE)</f>
        <v>0</v>
      </c>
      <c r="I97" s="320">
        <f>VLOOKUP(B97,'[1]tab 0'!$C$3:$F$239,4,FALSE)</f>
        <v>0</v>
      </c>
      <c r="J97" s="207">
        <f t="shared" si="9"/>
        <v>0</v>
      </c>
      <c r="K97" s="207"/>
      <c r="L97" s="207"/>
      <c r="M97" s="315"/>
      <c r="N97" s="207"/>
      <c r="O97" s="379"/>
      <c r="P97" s="207"/>
      <c r="Q97" s="207"/>
      <c r="R97" s="358"/>
      <c r="S97" s="322">
        <f t="shared" si="7"/>
        <v>0</v>
      </c>
      <c r="T97" s="323">
        <f t="shared" si="8"/>
        <v>5</v>
      </c>
      <c r="U97" s="1">
        <f t="shared" si="10"/>
        <v>5</v>
      </c>
      <c r="V97" t="e">
        <f>VLOOKUP(B97,'Projektni zadaci'!$A$2:$B$138,2,FALSE)</f>
        <v>#N/A</v>
      </c>
    </row>
    <row r="98" spans="1:22" x14ac:dyDescent="0.2">
      <c r="A98" s="318">
        <f t="shared" si="11"/>
        <v>86</v>
      </c>
      <c r="B98" s="344" t="s">
        <v>98</v>
      </c>
      <c r="C98" s="319" t="s">
        <v>161</v>
      </c>
      <c r="D98" s="210">
        <v>12</v>
      </c>
      <c r="E98" s="389">
        <v>42110</v>
      </c>
      <c r="F98" s="210">
        <v>7</v>
      </c>
      <c r="G98" s="358">
        <v>42160</v>
      </c>
      <c r="H98" s="320">
        <f>VLOOKUP(B98,'[1]tab 0'!$C$3:$E$239,3,FALSE)</f>
        <v>5</v>
      </c>
      <c r="I98" s="320">
        <f>VLOOKUP(B98,'[1]tab 0'!$C$3:$F$239,4,FALSE)</f>
        <v>4</v>
      </c>
      <c r="J98" s="207">
        <f t="shared" si="9"/>
        <v>9</v>
      </c>
      <c r="K98" s="207"/>
      <c r="L98" s="207"/>
      <c r="M98" s="315"/>
      <c r="N98" s="207">
        <v>15</v>
      </c>
      <c r="O98" s="379">
        <v>42194</v>
      </c>
      <c r="P98" s="207"/>
      <c r="Q98" s="207"/>
      <c r="R98" s="357"/>
      <c r="S98" s="322">
        <f t="shared" si="7"/>
        <v>39</v>
      </c>
      <c r="T98" s="323">
        <f t="shared" si="8"/>
        <v>5</v>
      </c>
      <c r="U98" s="1">
        <f t="shared" si="10"/>
        <v>5</v>
      </c>
      <c r="V98" t="e">
        <f>VLOOKUP(B98,'Projektni zadaci'!$A$2:$B$138,2,FALSE)</f>
        <v>#N/A</v>
      </c>
    </row>
    <row r="99" spans="1:22" x14ac:dyDescent="0.2">
      <c r="A99" s="318">
        <f t="shared" si="11"/>
        <v>87</v>
      </c>
      <c r="B99" s="344">
        <v>9128</v>
      </c>
      <c r="C99" s="319" t="s">
        <v>1131</v>
      </c>
      <c r="D99" s="426"/>
      <c r="E99" s="389"/>
      <c r="F99" s="426"/>
      <c r="G99" s="358"/>
      <c r="H99" s="320"/>
      <c r="I99" s="320"/>
      <c r="J99" s="207"/>
      <c r="K99" s="207"/>
      <c r="L99" s="207"/>
      <c r="M99" s="315"/>
      <c r="N99" s="207">
        <v>2</v>
      </c>
      <c r="O99" s="379">
        <v>42194</v>
      </c>
      <c r="P99" s="207"/>
      <c r="Q99" s="207"/>
      <c r="R99" s="357"/>
      <c r="S99" s="322">
        <f t="shared" si="7"/>
        <v>4</v>
      </c>
      <c r="T99" s="323">
        <f t="shared" si="8"/>
        <v>5</v>
      </c>
      <c r="U99" s="1"/>
    </row>
    <row r="100" spans="1:22" x14ac:dyDescent="0.2">
      <c r="A100" s="318">
        <f>A98+1</f>
        <v>87</v>
      </c>
      <c r="B100" s="344" t="s">
        <v>187</v>
      </c>
      <c r="C100" s="319" t="s">
        <v>408</v>
      </c>
      <c r="D100" s="210"/>
      <c r="E100" s="389">
        <v>42110</v>
      </c>
      <c r="F100" s="210"/>
      <c r="G100" s="358">
        <v>42160</v>
      </c>
      <c r="H100" s="320">
        <f>VLOOKUP(B100,'[1]tab 0'!$C$3:$E$239,3,FALSE)</f>
        <v>0</v>
      </c>
      <c r="I100" s="320">
        <f>VLOOKUP(B100,'[1]tab 0'!$C$3:$F$239,4,FALSE)</f>
        <v>0</v>
      </c>
      <c r="J100" s="207">
        <f t="shared" si="9"/>
        <v>0</v>
      </c>
      <c r="K100" s="207"/>
      <c r="L100" s="207"/>
      <c r="M100" s="315"/>
      <c r="N100" s="207"/>
      <c r="O100" s="379"/>
      <c r="P100" s="207"/>
      <c r="Q100" s="207"/>
      <c r="R100" s="358"/>
      <c r="S100" s="322">
        <f t="shared" si="7"/>
        <v>0</v>
      </c>
      <c r="T100" s="323">
        <f t="shared" si="8"/>
        <v>5</v>
      </c>
      <c r="U100" s="1">
        <f t="shared" si="10"/>
        <v>5</v>
      </c>
    </row>
    <row r="101" spans="1:22" x14ac:dyDescent="0.2">
      <c r="A101" s="318">
        <f t="shared" si="11"/>
        <v>88</v>
      </c>
      <c r="B101" s="344" t="s">
        <v>188</v>
      </c>
      <c r="C101" s="319" t="s">
        <v>409</v>
      </c>
      <c r="D101" s="210"/>
      <c r="E101" s="389">
        <v>42110</v>
      </c>
      <c r="F101" s="210"/>
      <c r="G101" s="358">
        <v>42160</v>
      </c>
      <c r="H101" s="320">
        <f>VLOOKUP(B101,'[1]tab 0'!$C$3:$E$239,3,FALSE)</f>
        <v>0</v>
      </c>
      <c r="I101" s="320">
        <f>VLOOKUP(B101,'[1]tab 0'!$C$3:$F$239,4,FALSE)</f>
        <v>0</v>
      </c>
      <c r="J101" s="207">
        <f t="shared" si="9"/>
        <v>0</v>
      </c>
      <c r="K101" s="207"/>
      <c r="L101" s="207"/>
      <c r="M101" s="315"/>
      <c r="N101" s="207"/>
      <c r="O101" s="379"/>
      <c r="P101" s="207"/>
      <c r="Q101" s="207"/>
      <c r="R101" s="358"/>
      <c r="S101" s="322">
        <f t="shared" si="7"/>
        <v>0</v>
      </c>
      <c r="T101" s="323">
        <f t="shared" si="8"/>
        <v>5</v>
      </c>
      <c r="U101" s="1">
        <f t="shared" si="10"/>
        <v>5</v>
      </c>
      <c r="V101" t="e">
        <f>VLOOKUP(B101,'Projektni zadaci'!$A$2:$B$138,2,FALSE)</f>
        <v>#N/A</v>
      </c>
    </row>
    <row r="102" spans="1:22" x14ac:dyDescent="0.2">
      <c r="A102" s="318">
        <f t="shared" si="11"/>
        <v>89</v>
      </c>
      <c r="B102" s="344" t="s">
        <v>128</v>
      </c>
      <c r="C102" s="319" t="s">
        <v>129</v>
      </c>
      <c r="D102" s="210"/>
      <c r="E102" s="389">
        <v>42110</v>
      </c>
      <c r="F102" s="210"/>
      <c r="G102" s="358">
        <v>42160</v>
      </c>
      <c r="H102" s="320">
        <f>VLOOKUP(B102,'[1]tab 0'!$C$3:$E$239,3,FALSE)</f>
        <v>4</v>
      </c>
      <c r="I102" s="320">
        <f>VLOOKUP(B102,'[1]tab 0'!$C$3:$F$239,4,FALSE)</f>
        <v>2.5</v>
      </c>
      <c r="J102" s="207">
        <f t="shared" si="9"/>
        <v>6.5</v>
      </c>
      <c r="K102" s="207"/>
      <c r="L102" s="207"/>
      <c r="M102" s="315"/>
      <c r="N102" s="207"/>
      <c r="O102" s="379"/>
      <c r="P102" s="207"/>
      <c r="Q102" s="207"/>
      <c r="R102" s="358"/>
      <c r="S102" s="322">
        <f t="shared" si="7"/>
        <v>6.5</v>
      </c>
      <c r="T102" s="323">
        <f t="shared" si="8"/>
        <v>5</v>
      </c>
      <c r="U102" s="1">
        <f t="shared" si="10"/>
        <v>5</v>
      </c>
      <c r="V102" t="e">
        <f>VLOOKUP(B102,'Projektni zadaci'!$A$2:$B$138,2,FALSE)</f>
        <v>#N/A</v>
      </c>
    </row>
    <row r="103" spans="1:22" s="204" customFormat="1" x14ac:dyDescent="0.2">
      <c r="A103" s="328"/>
      <c r="B103" s="346"/>
      <c r="C103" s="329" t="s">
        <v>189</v>
      </c>
      <c r="D103" s="461"/>
      <c r="E103" s="461"/>
      <c r="F103" s="462"/>
      <c r="G103" s="358">
        <v>42160</v>
      </c>
      <c r="H103" s="330"/>
      <c r="I103" s="330"/>
      <c r="J103" s="331"/>
      <c r="K103" s="331"/>
      <c r="L103" s="331"/>
      <c r="M103" s="332"/>
      <c r="N103" s="331"/>
      <c r="O103" s="380"/>
      <c r="P103" s="331"/>
      <c r="Q103" s="331"/>
      <c r="R103" s="360"/>
      <c r="S103" s="322">
        <f t="shared" si="7"/>
        <v>0</v>
      </c>
      <c r="T103" s="334"/>
      <c r="U103" s="203">
        <f t="shared" si="10"/>
        <v>5</v>
      </c>
      <c r="V103" t="e">
        <f>VLOOKUP(B103,'Projektni zadaci'!$A$2:$B$138,2,FALSE)</f>
        <v>#N/A</v>
      </c>
    </row>
    <row r="104" spans="1:22" x14ac:dyDescent="0.2">
      <c r="A104" s="318">
        <f t="shared" si="11"/>
        <v>1</v>
      </c>
      <c r="B104" s="344" t="s">
        <v>85</v>
      </c>
      <c r="C104" s="319" t="s">
        <v>410</v>
      </c>
      <c r="D104" s="210"/>
      <c r="E104" s="389">
        <v>42110</v>
      </c>
      <c r="F104" s="210"/>
      <c r="G104" s="358">
        <v>42160</v>
      </c>
      <c r="H104" s="320">
        <v>5</v>
      </c>
      <c r="I104" s="320">
        <v>4</v>
      </c>
      <c r="J104" s="207">
        <f t="shared" si="9"/>
        <v>9</v>
      </c>
      <c r="K104" s="207"/>
      <c r="L104" s="207"/>
      <c r="M104" s="315">
        <f>VLOOKUP(B104,Sheet1!$A$10:$C$222,3,FALSE)</f>
        <v>0</v>
      </c>
      <c r="N104" s="207">
        <v>12</v>
      </c>
      <c r="O104" s="379">
        <v>42194</v>
      </c>
      <c r="P104" s="207"/>
      <c r="Q104" s="207"/>
      <c r="R104" s="357"/>
      <c r="S104" s="322">
        <f t="shared" si="7"/>
        <v>33</v>
      </c>
      <c r="T104" s="323">
        <f t="shared" si="8"/>
        <v>5</v>
      </c>
      <c r="U104" s="1">
        <f t="shared" si="10"/>
        <v>5</v>
      </c>
      <c r="V104" t="e">
        <f>VLOOKUP(B104,'Projektni zadaci'!$A$2:$B$138,2,FALSE)</f>
        <v>#N/A</v>
      </c>
    </row>
    <row r="105" spans="1:22" x14ac:dyDescent="0.2">
      <c r="A105" s="318">
        <f t="shared" si="11"/>
        <v>2</v>
      </c>
      <c r="B105" s="344" t="s">
        <v>190</v>
      </c>
      <c r="C105" s="319" t="s">
        <v>411</v>
      </c>
      <c r="D105" s="210"/>
      <c r="E105" s="389">
        <v>42110</v>
      </c>
      <c r="F105" s="210"/>
      <c r="G105" s="358">
        <v>42160</v>
      </c>
      <c r="H105" s="320"/>
      <c r="I105" s="320"/>
      <c r="J105" s="207">
        <f t="shared" si="9"/>
        <v>0</v>
      </c>
      <c r="K105" s="207"/>
      <c r="L105" s="207"/>
      <c r="M105" s="315">
        <f>VLOOKUP(B105,Sheet1!$A$10:$C$222,3,FALSE)</f>
        <v>0</v>
      </c>
      <c r="N105" s="207"/>
      <c r="O105" s="379"/>
      <c r="P105" s="207"/>
      <c r="Q105" s="207"/>
      <c r="R105" s="357"/>
      <c r="S105" s="322">
        <f t="shared" si="7"/>
        <v>0</v>
      </c>
      <c r="T105" s="323">
        <f t="shared" si="8"/>
        <v>5</v>
      </c>
      <c r="U105" s="1">
        <f t="shared" si="10"/>
        <v>5</v>
      </c>
      <c r="V105" t="e">
        <f>VLOOKUP(B105,'Projektni zadaci'!$A$2:$B$138,2,FALSE)</f>
        <v>#N/A</v>
      </c>
    </row>
    <row r="106" spans="1:22" x14ac:dyDescent="0.2">
      <c r="A106" s="318">
        <f t="shared" si="11"/>
        <v>3</v>
      </c>
      <c r="B106" s="344" t="s">
        <v>191</v>
      </c>
      <c r="C106" s="319" t="s">
        <v>412</v>
      </c>
      <c r="D106" s="210"/>
      <c r="E106" s="389">
        <v>42110</v>
      </c>
      <c r="F106" s="210"/>
      <c r="G106" s="358">
        <v>42160</v>
      </c>
      <c r="H106" s="320">
        <v>4</v>
      </c>
      <c r="I106" s="320">
        <v>4</v>
      </c>
      <c r="J106" s="207">
        <f t="shared" si="9"/>
        <v>8</v>
      </c>
      <c r="K106" s="207"/>
      <c r="L106" s="207"/>
      <c r="M106" s="315">
        <f>VLOOKUP(B106,Sheet1!$A$10:$C$222,3,FALSE)</f>
        <v>4</v>
      </c>
      <c r="N106" s="207">
        <v>10</v>
      </c>
      <c r="O106" s="379">
        <v>42243</v>
      </c>
      <c r="P106" s="207"/>
      <c r="Q106" s="207"/>
      <c r="R106" s="357"/>
      <c r="S106" s="322">
        <f t="shared" si="7"/>
        <v>32</v>
      </c>
      <c r="T106" s="323">
        <f t="shared" si="8"/>
        <v>5</v>
      </c>
      <c r="U106" s="1">
        <f t="shared" si="10"/>
        <v>5</v>
      </c>
      <c r="V106" t="str">
        <f>VLOOKUP(B106,'Projektni zadaci'!$A$2:$B$138,2,FALSE)</f>
        <v>Bezbednost kompjutera i rizici.doc</v>
      </c>
    </row>
    <row r="107" spans="1:22" x14ac:dyDescent="0.2">
      <c r="A107" s="318">
        <f t="shared" si="11"/>
        <v>4</v>
      </c>
      <c r="B107" s="344" t="s">
        <v>192</v>
      </c>
      <c r="C107" s="319" t="s">
        <v>413</v>
      </c>
      <c r="D107" s="210">
        <v>0</v>
      </c>
      <c r="E107" s="389">
        <v>42110</v>
      </c>
      <c r="F107" s="210"/>
      <c r="G107" s="358">
        <v>42160</v>
      </c>
      <c r="H107" s="320"/>
      <c r="I107" s="320"/>
      <c r="J107" s="207">
        <f t="shared" si="9"/>
        <v>0</v>
      </c>
      <c r="K107" s="207"/>
      <c r="L107" s="207"/>
      <c r="M107" s="315">
        <f>VLOOKUP(B107,Sheet1!$A$10:$C$222,3,FALSE)</f>
        <v>3</v>
      </c>
      <c r="N107" s="207"/>
      <c r="O107" s="379"/>
      <c r="P107" s="207"/>
      <c r="Q107" s="207"/>
      <c r="R107" s="358"/>
      <c r="S107" s="322">
        <f t="shared" si="7"/>
        <v>3</v>
      </c>
      <c r="T107" s="323">
        <f t="shared" si="8"/>
        <v>5</v>
      </c>
      <c r="U107" s="1">
        <f t="shared" si="10"/>
        <v>5</v>
      </c>
      <c r="V107" t="str">
        <f>VLOOKUP(B107,'Projektni zadaci'!$A$2:$B$138,2,FALSE)</f>
        <v>BP i privatnost.doc</v>
      </c>
    </row>
    <row r="108" spans="1:22" s="204" customFormat="1" x14ac:dyDescent="0.2">
      <c r="A108" s="328">
        <f t="shared" si="11"/>
        <v>5</v>
      </c>
      <c r="B108" s="349" t="s">
        <v>193</v>
      </c>
      <c r="C108" s="350" t="s">
        <v>414</v>
      </c>
      <c r="D108" s="332">
        <v>14</v>
      </c>
      <c r="E108" s="390">
        <v>42110</v>
      </c>
      <c r="F108" s="332">
        <v>19</v>
      </c>
      <c r="G108" s="360">
        <v>42160</v>
      </c>
      <c r="H108" s="330">
        <v>2.5</v>
      </c>
      <c r="I108" s="330">
        <v>5</v>
      </c>
      <c r="J108" s="331">
        <f t="shared" si="9"/>
        <v>7.5</v>
      </c>
      <c r="K108" s="331"/>
      <c r="L108" s="331">
        <v>5</v>
      </c>
      <c r="M108" s="332">
        <f>VLOOKUP(B108,Sheet1!$A$10:$C$222,3,FALSE)</f>
        <v>4</v>
      </c>
      <c r="N108" s="331"/>
      <c r="O108" s="380"/>
      <c r="P108" s="331">
        <v>1</v>
      </c>
      <c r="Q108" s="331">
        <v>25</v>
      </c>
      <c r="R108" s="360">
        <v>42173</v>
      </c>
      <c r="S108" s="322">
        <f t="shared" si="7"/>
        <v>74.5</v>
      </c>
      <c r="T108" s="351">
        <f t="shared" si="8"/>
        <v>8</v>
      </c>
      <c r="U108" s="203">
        <f t="shared" si="10"/>
        <v>6</v>
      </c>
      <c r="V108" s="204" t="str">
        <f>VLOOKUP(B108,'Projektni zadaci'!$A$2:$B$138,2,FALSE)</f>
        <v>Copyright</v>
      </c>
    </row>
    <row r="109" spans="1:22" x14ac:dyDescent="0.2">
      <c r="A109" s="318">
        <f t="shared" si="11"/>
        <v>6</v>
      </c>
      <c r="B109" s="344" t="s">
        <v>194</v>
      </c>
      <c r="C109" s="319" t="s">
        <v>415</v>
      </c>
      <c r="D109" s="210"/>
      <c r="E109" s="389">
        <v>42110</v>
      </c>
      <c r="F109" s="210"/>
      <c r="G109" s="358">
        <v>42160</v>
      </c>
      <c r="H109" s="320">
        <v>5</v>
      </c>
      <c r="I109" s="320">
        <v>5</v>
      </c>
      <c r="J109" s="207">
        <f t="shared" si="9"/>
        <v>10</v>
      </c>
      <c r="K109" s="207"/>
      <c r="L109" s="207"/>
      <c r="M109" s="315">
        <f>VLOOKUP(B109,Sheet1!$A$10:$C$222,3,FALSE)</f>
        <v>0</v>
      </c>
      <c r="N109" s="207">
        <v>10</v>
      </c>
      <c r="O109" s="379">
        <v>42243</v>
      </c>
      <c r="P109" s="207"/>
      <c r="Q109" s="207"/>
      <c r="R109" s="357"/>
      <c r="S109" s="322">
        <f t="shared" si="7"/>
        <v>30</v>
      </c>
      <c r="T109" s="323">
        <f t="shared" si="8"/>
        <v>5</v>
      </c>
      <c r="U109" s="1">
        <f t="shared" si="10"/>
        <v>5</v>
      </c>
      <c r="V109" t="e">
        <f>VLOOKUP(B109,'Projektni zadaci'!$A$2:$B$138,2,FALSE)</f>
        <v>#N/A</v>
      </c>
    </row>
    <row r="110" spans="1:22" x14ac:dyDescent="0.2">
      <c r="A110" s="318">
        <f t="shared" si="11"/>
        <v>7</v>
      </c>
      <c r="B110" s="344" t="s">
        <v>195</v>
      </c>
      <c r="C110" s="319" t="s">
        <v>416</v>
      </c>
      <c r="D110" s="210"/>
      <c r="E110" s="389">
        <v>42110</v>
      </c>
      <c r="F110" s="210"/>
      <c r="G110" s="358">
        <v>42160</v>
      </c>
      <c r="H110" s="320">
        <v>3</v>
      </c>
      <c r="I110" s="320">
        <v>3.5</v>
      </c>
      <c r="J110" s="207">
        <f t="shared" si="9"/>
        <v>6.5</v>
      </c>
      <c r="K110" s="207"/>
      <c r="L110" s="207"/>
      <c r="M110" s="315">
        <f>VLOOKUP(B110,Sheet1!$A$10:$C$222,3,FALSE)</f>
        <v>4</v>
      </c>
      <c r="N110" s="207"/>
      <c r="O110" s="379"/>
      <c r="P110" s="207"/>
      <c r="Q110" s="207"/>
      <c r="R110" s="357"/>
      <c r="S110" s="322">
        <f t="shared" si="7"/>
        <v>10.5</v>
      </c>
      <c r="T110" s="323">
        <f t="shared" si="8"/>
        <v>5</v>
      </c>
      <c r="U110" s="1">
        <f t="shared" si="10"/>
        <v>5</v>
      </c>
      <c r="V110" t="str">
        <f>VLOOKUP(B110,'Projektni zadaci'!$A$2:$B$138,2,FALSE)</f>
        <v>digitalne slike.doc</v>
      </c>
    </row>
    <row r="111" spans="1:22" x14ac:dyDescent="0.2">
      <c r="A111" s="318">
        <f t="shared" si="11"/>
        <v>8</v>
      </c>
      <c r="B111" s="344" t="s">
        <v>196</v>
      </c>
      <c r="C111" s="319" t="s">
        <v>417</v>
      </c>
      <c r="D111" s="210">
        <v>4</v>
      </c>
      <c r="E111" s="389">
        <v>42110</v>
      </c>
      <c r="F111" s="210">
        <v>4</v>
      </c>
      <c r="G111" s="358">
        <v>42160</v>
      </c>
      <c r="H111" s="320"/>
      <c r="I111" s="320"/>
      <c r="J111" s="207">
        <f t="shared" si="9"/>
        <v>0</v>
      </c>
      <c r="K111" s="207"/>
      <c r="L111" s="207"/>
      <c r="M111" s="315">
        <f>VLOOKUP(B111,Sheet1!$A$10:$C$222,3,FALSE)</f>
        <v>2</v>
      </c>
      <c r="N111" s="207">
        <v>17</v>
      </c>
      <c r="O111" s="379">
        <v>42243</v>
      </c>
      <c r="P111" s="207"/>
      <c r="Q111" s="207"/>
      <c r="R111" s="357"/>
      <c r="S111" s="322">
        <f t="shared" si="7"/>
        <v>36</v>
      </c>
      <c r="T111" s="323">
        <f t="shared" si="8"/>
        <v>5</v>
      </c>
      <c r="U111" s="1">
        <f t="shared" si="10"/>
        <v>5</v>
      </c>
      <c r="V111" t="str">
        <f>VLOOKUP(B111,'Projektni zadaci'!$A$2:$B$138,2,FALSE)</f>
        <v>DLS sistem uźenja.doc</v>
      </c>
    </row>
    <row r="112" spans="1:22" x14ac:dyDescent="0.2">
      <c r="A112" s="318">
        <f t="shared" si="11"/>
        <v>9</v>
      </c>
      <c r="B112" s="344" t="s">
        <v>154</v>
      </c>
      <c r="C112" s="319" t="s">
        <v>418</v>
      </c>
      <c r="D112" s="210">
        <v>15</v>
      </c>
      <c r="E112" s="389">
        <v>42110</v>
      </c>
      <c r="F112" s="210">
        <v>23</v>
      </c>
      <c r="G112" s="457">
        <v>42243</v>
      </c>
      <c r="H112" s="320">
        <v>5</v>
      </c>
      <c r="I112" s="320">
        <v>5</v>
      </c>
      <c r="J112" s="207">
        <f t="shared" si="9"/>
        <v>10</v>
      </c>
      <c r="K112" s="207"/>
      <c r="L112" s="207"/>
      <c r="M112" s="315">
        <f>VLOOKUP(B112,Sheet1!$A$10:$C$222,3,FALSE)</f>
        <v>3</v>
      </c>
      <c r="N112" s="207"/>
      <c r="O112" s="379"/>
      <c r="P112" s="207"/>
      <c r="Q112" s="207"/>
      <c r="R112" s="357"/>
      <c r="S112" s="322">
        <f t="shared" si="7"/>
        <v>51</v>
      </c>
      <c r="T112" s="323">
        <f t="shared" si="8"/>
        <v>6</v>
      </c>
      <c r="U112" s="1">
        <f t="shared" si="10"/>
        <v>6</v>
      </c>
      <c r="V112" t="str">
        <f>VLOOKUP(B112,'Projektni zadaci'!$A$2:$B$138,2,FALSE)</f>
        <v>e_commerce.doc</v>
      </c>
    </row>
    <row r="113" spans="1:22" x14ac:dyDescent="0.2">
      <c r="A113" s="318">
        <f t="shared" si="11"/>
        <v>10</v>
      </c>
      <c r="B113" s="344" t="s">
        <v>197</v>
      </c>
      <c r="C113" s="319" t="s">
        <v>419</v>
      </c>
      <c r="D113" s="210">
        <v>7</v>
      </c>
      <c r="E113" s="389">
        <v>42110</v>
      </c>
      <c r="F113" s="210"/>
      <c r="G113" s="358">
        <v>42160</v>
      </c>
      <c r="H113" s="320">
        <v>3.5</v>
      </c>
      <c r="I113" s="320">
        <v>4</v>
      </c>
      <c r="J113" s="207">
        <f t="shared" si="9"/>
        <v>7.5</v>
      </c>
      <c r="K113" s="207"/>
      <c r="L113" s="207"/>
      <c r="M113" s="315">
        <f>VLOOKUP(B113,Sheet1!$A$10:$C$222,3,FALSE)</f>
        <v>4</v>
      </c>
      <c r="N113" s="207"/>
      <c r="O113" s="379"/>
      <c r="P113" s="207"/>
      <c r="Q113" s="207"/>
      <c r="R113" s="357"/>
      <c r="S113" s="322">
        <f t="shared" si="7"/>
        <v>18.5</v>
      </c>
      <c r="T113" s="323">
        <f t="shared" si="8"/>
        <v>5</v>
      </c>
      <c r="U113" s="1">
        <f t="shared" si="10"/>
        <v>5</v>
      </c>
      <c r="V113" t="str">
        <f>VLOOKUP(B113,'Projektni zadaci'!$A$2:$B$138,2,FALSE)</f>
        <v>e_trgovina i e poslovanje.doc</v>
      </c>
    </row>
    <row r="114" spans="1:22" s="439" customFormat="1" x14ac:dyDescent="0.2">
      <c r="A114" s="427">
        <f t="shared" si="11"/>
        <v>11</v>
      </c>
      <c r="B114" s="440" t="s">
        <v>198</v>
      </c>
      <c r="C114" s="441" t="s">
        <v>420</v>
      </c>
      <c r="D114" s="430"/>
      <c r="E114" s="431">
        <v>42110</v>
      </c>
      <c r="F114" s="430"/>
      <c r="G114" s="432">
        <v>42160</v>
      </c>
      <c r="H114" s="433">
        <v>5</v>
      </c>
      <c r="I114" s="433">
        <v>3</v>
      </c>
      <c r="J114" s="434">
        <f t="shared" si="9"/>
        <v>8</v>
      </c>
      <c r="K114" s="434"/>
      <c r="L114" s="434">
        <v>5</v>
      </c>
      <c r="M114" s="430">
        <f>VLOOKUP(B114,Sheet1!$A$10:$C$222,3,FALSE)</f>
        <v>4</v>
      </c>
      <c r="N114" s="434">
        <v>13</v>
      </c>
      <c r="O114" s="435">
        <v>42194</v>
      </c>
      <c r="P114" s="434"/>
      <c r="Q114" s="434">
        <v>12</v>
      </c>
      <c r="R114" s="432">
        <v>42194</v>
      </c>
      <c r="S114" s="437">
        <f t="shared" si="7"/>
        <v>55</v>
      </c>
      <c r="T114" s="438">
        <f t="shared" si="8"/>
        <v>6</v>
      </c>
      <c r="U114" s="442">
        <f t="shared" si="10"/>
        <v>5</v>
      </c>
      <c r="V114" s="439" t="str">
        <f>VLOOKUP(B114,'Projektni zadaci'!$A$2:$B$138,2,FALSE)</f>
        <v>Efekti automatizacjie</v>
      </c>
    </row>
    <row r="115" spans="1:22" x14ac:dyDescent="0.2">
      <c r="A115" s="318">
        <f t="shared" si="11"/>
        <v>12</v>
      </c>
      <c r="B115" s="344" t="s">
        <v>199</v>
      </c>
      <c r="C115" s="319" t="s">
        <v>421</v>
      </c>
      <c r="D115" s="210"/>
      <c r="E115" s="389">
        <v>42110</v>
      </c>
      <c r="F115" s="210">
        <v>6</v>
      </c>
      <c r="G115" s="358">
        <v>42160</v>
      </c>
      <c r="H115" s="320">
        <v>2.5</v>
      </c>
      <c r="I115" s="320">
        <v>4</v>
      </c>
      <c r="J115" s="207">
        <f t="shared" si="9"/>
        <v>6.5</v>
      </c>
      <c r="K115" s="207"/>
      <c r="L115" s="207"/>
      <c r="M115" s="315">
        <f>VLOOKUP(B115,Sheet1!$A$10:$C$222,3,FALSE)</f>
        <v>2</v>
      </c>
      <c r="N115" s="207"/>
      <c r="O115" s="379"/>
      <c r="P115" s="207"/>
      <c r="Q115" s="207"/>
      <c r="R115" s="357"/>
      <c r="S115" s="322">
        <f t="shared" si="7"/>
        <v>14.5</v>
      </c>
      <c r="T115" s="323">
        <f t="shared" si="8"/>
        <v>5</v>
      </c>
      <c r="U115" s="1">
        <f t="shared" si="10"/>
        <v>5</v>
      </c>
      <c r="V115" t="str">
        <f>VLOOKUP(B115,'Projektni zadaci'!$A$2:$B$138,2,FALSE)</f>
        <v>email i IM servisi.doc</v>
      </c>
    </row>
    <row r="116" spans="1:22" s="439" customFormat="1" x14ac:dyDescent="0.2">
      <c r="A116" s="427">
        <f t="shared" si="11"/>
        <v>13</v>
      </c>
      <c r="B116" s="440" t="s">
        <v>200</v>
      </c>
      <c r="C116" s="441" t="s">
        <v>422</v>
      </c>
      <c r="D116" s="430">
        <v>1</v>
      </c>
      <c r="E116" s="431">
        <v>42110</v>
      </c>
      <c r="F116" s="430">
        <v>6</v>
      </c>
      <c r="G116" s="432">
        <v>42160</v>
      </c>
      <c r="H116" s="433">
        <v>3</v>
      </c>
      <c r="I116" s="433">
        <v>6</v>
      </c>
      <c r="J116" s="434">
        <f t="shared" si="9"/>
        <v>9</v>
      </c>
      <c r="K116" s="434"/>
      <c r="L116" s="434">
        <v>0</v>
      </c>
      <c r="M116" s="430">
        <f>VLOOKUP(B116,Sheet1!$A$10:$C$222,3,FALSE)</f>
        <v>3</v>
      </c>
      <c r="N116" s="434">
        <v>16</v>
      </c>
      <c r="O116" s="435">
        <v>42194</v>
      </c>
      <c r="P116" s="434"/>
      <c r="Q116" s="434">
        <v>18</v>
      </c>
      <c r="R116" s="432">
        <v>42194</v>
      </c>
      <c r="S116" s="437">
        <f t="shared" si="7"/>
        <v>62</v>
      </c>
      <c r="T116" s="438">
        <f t="shared" si="8"/>
        <v>7</v>
      </c>
      <c r="U116" s="442">
        <f t="shared" si="10"/>
        <v>5</v>
      </c>
      <c r="V116" s="439" t="str">
        <f>VLOOKUP(B116,'Projektni zadaci'!$A$2:$B$138,2,FALSE)</f>
        <v>expertni sistemi.doc</v>
      </c>
    </row>
    <row r="117" spans="1:22" x14ac:dyDescent="0.2">
      <c r="A117" s="318">
        <f t="shared" si="11"/>
        <v>14</v>
      </c>
      <c r="B117" s="344" t="s">
        <v>201</v>
      </c>
      <c r="C117" s="319" t="s">
        <v>423</v>
      </c>
      <c r="D117" s="210">
        <v>6</v>
      </c>
      <c r="E117" s="389">
        <v>42110</v>
      </c>
      <c r="F117" s="210"/>
      <c r="G117" s="358">
        <v>42160</v>
      </c>
      <c r="H117" s="320"/>
      <c r="I117" s="320"/>
      <c r="J117" s="207">
        <f t="shared" si="9"/>
        <v>0</v>
      </c>
      <c r="K117" s="207"/>
      <c r="L117" s="207"/>
      <c r="M117" s="315">
        <f>VLOOKUP(B117,Sheet1!$A$10:$C$222,3,FALSE)</f>
        <v>0</v>
      </c>
      <c r="N117" s="207"/>
      <c r="O117" s="379"/>
      <c r="P117" s="207"/>
      <c r="Q117" s="207"/>
      <c r="R117" s="357"/>
      <c r="S117" s="322">
        <f t="shared" si="7"/>
        <v>6</v>
      </c>
      <c r="T117" s="323">
        <f t="shared" si="8"/>
        <v>5</v>
      </c>
      <c r="U117" s="1">
        <f t="shared" si="10"/>
        <v>5</v>
      </c>
      <c r="V117" t="e">
        <f>VLOOKUP(B117,'Projektni zadaci'!$A$2:$B$138,2,FALSE)</f>
        <v>#N/A</v>
      </c>
    </row>
    <row r="118" spans="1:22" x14ac:dyDescent="0.2">
      <c r="A118" s="318">
        <f t="shared" si="11"/>
        <v>15</v>
      </c>
      <c r="B118" s="344" t="s">
        <v>202</v>
      </c>
      <c r="C118" s="319" t="s">
        <v>424</v>
      </c>
      <c r="D118" s="210">
        <v>7</v>
      </c>
      <c r="E118" s="389">
        <v>42110</v>
      </c>
      <c r="F118" s="210">
        <v>1</v>
      </c>
      <c r="G118" s="358">
        <v>42160</v>
      </c>
      <c r="H118" s="320"/>
      <c r="I118" s="320">
        <v>2.5</v>
      </c>
      <c r="J118" s="207">
        <f t="shared" si="9"/>
        <v>2.5</v>
      </c>
      <c r="K118" s="207"/>
      <c r="L118" s="207"/>
      <c r="M118" s="315">
        <f>VLOOKUP(B118,Sheet1!$A$10:$C$222,3,FALSE)</f>
        <v>5</v>
      </c>
      <c r="N118" s="207">
        <v>7</v>
      </c>
      <c r="O118" s="379">
        <v>42243</v>
      </c>
      <c r="P118" s="207"/>
      <c r="Q118" s="207"/>
      <c r="R118" s="357"/>
      <c r="S118" s="322">
        <f t="shared" si="7"/>
        <v>21.5</v>
      </c>
      <c r="T118" s="323">
        <f t="shared" si="8"/>
        <v>5</v>
      </c>
      <c r="U118" s="1">
        <f t="shared" si="10"/>
        <v>5</v>
      </c>
      <c r="V118" t="str">
        <f>VLOOKUP(B118,'Projektni zadaci'!$A$2:$B$138,2,FALSE)</f>
        <v>Fajl sistemi.doc</v>
      </c>
    </row>
    <row r="119" spans="1:22" s="204" customFormat="1" x14ac:dyDescent="0.2">
      <c r="A119" s="328">
        <f t="shared" si="11"/>
        <v>16</v>
      </c>
      <c r="B119" s="349" t="s">
        <v>155</v>
      </c>
      <c r="C119" s="350" t="s">
        <v>156</v>
      </c>
      <c r="D119" s="332">
        <v>13</v>
      </c>
      <c r="E119" s="390">
        <v>42110</v>
      </c>
      <c r="F119" s="332">
        <v>16</v>
      </c>
      <c r="G119" s="360">
        <v>42160</v>
      </c>
      <c r="H119" s="330">
        <v>5</v>
      </c>
      <c r="I119" s="330">
        <v>3.5</v>
      </c>
      <c r="J119" s="331">
        <f t="shared" si="9"/>
        <v>8.5</v>
      </c>
      <c r="K119" s="331"/>
      <c r="L119" s="331">
        <v>5</v>
      </c>
      <c r="M119" s="332">
        <f>VLOOKUP(B119,Sheet1!$A$10:$C$222,3,FALSE)</f>
        <v>5</v>
      </c>
      <c r="N119" s="331"/>
      <c r="O119" s="380"/>
      <c r="P119" s="331">
        <v>1</v>
      </c>
      <c r="Q119" s="331">
        <v>20</v>
      </c>
      <c r="R119" s="360">
        <v>42173</v>
      </c>
      <c r="S119" s="322">
        <f t="shared" si="7"/>
        <v>67.5</v>
      </c>
      <c r="T119" s="351">
        <f t="shared" si="8"/>
        <v>7</v>
      </c>
      <c r="U119" s="203">
        <f t="shared" si="10"/>
        <v>6</v>
      </c>
      <c r="V119" s="204" t="str">
        <f>VLOOKUP(B119,'Projektni zadaci'!$A$2:$B$138,2,FALSE)</f>
        <v>igre i ucenje.doc</v>
      </c>
    </row>
    <row r="120" spans="1:22" x14ac:dyDescent="0.2">
      <c r="A120" s="318">
        <f t="shared" si="11"/>
        <v>17</v>
      </c>
      <c r="B120" s="344" t="s">
        <v>203</v>
      </c>
      <c r="C120" s="319" t="s">
        <v>425</v>
      </c>
      <c r="D120" s="210"/>
      <c r="E120" s="389">
        <v>42110</v>
      </c>
      <c r="F120" s="210">
        <v>0</v>
      </c>
      <c r="G120" s="358">
        <v>42160</v>
      </c>
      <c r="H120" s="320">
        <v>3</v>
      </c>
      <c r="I120" s="320">
        <v>3.5</v>
      </c>
      <c r="J120" s="207">
        <f t="shared" si="9"/>
        <v>6.5</v>
      </c>
      <c r="K120" s="207"/>
      <c r="L120" s="207"/>
      <c r="M120" s="315">
        <f>VLOOKUP(B120,Sheet1!$A$10:$C$222,3,FALSE)</f>
        <v>4</v>
      </c>
      <c r="N120" s="207">
        <v>14</v>
      </c>
      <c r="O120" s="379">
        <v>42243</v>
      </c>
      <c r="P120" s="207"/>
      <c r="Q120" s="207"/>
      <c r="R120" s="358"/>
      <c r="S120" s="322">
        <f t="shared" si="7"/>
        <v>38.5</v>
      </c>
      <c r="T120" s="323">
        <f t="shared" si="8"/>
        <v>5</v>
      </c>
      <c r="U120" s="1">
        <f t="shared" si="10"/>
        <v>5</v>
      </c>
      <c r="V120" t="str">
        <f>VLOOKUP(B120,'Projektni zadaci'!$A$2:$B$138,2,FALSE)</f>
        <v>ime domena.doc</v>
      </c>
    </row>
    <row r="121" spans="1:22" s="410" customFormat="1" x14ac:dyDescent="0.2">
      <c r="A121" s="397">
        <f t="shared" si="11"/>
        <v>18</v>
      </c>
      <c r="B121" s="398" t="s">
        <v>204</v>
      </c>
      <c r="C121" s="399" t="s">
        <v>426</v>
      </c>
      <c r="D121" s="400">
        <v>16</v>
      </c>
      <c r="E121" s="401">
        <v>42110</v>
      </c>
      <c r="F121" s="400">
        <v>12</v>
      </c>
      <c r="G121" s="402">
        <v>42160</v>
      </c>
      <c r="H121" s="403">
        <v>5</v>
      </c>
      <c r="I121" s="403">
        <v>5</v>
      </c>
      <c r="J121" s="404">
        <f t="shared" si="9"/>
        <v>10</v>
      </c>
      <c r="K121" s="404"/>
      <c r="L121" s="404">
        <v>5</v>
      </c>
      <c r="M121" s="400">
        <v>5</v>
      </c>
      <c r="N121" s="404"/>
      <c r="O121" s="405"/>
      <c r="P121" s="404">
        <v>1</v>
      </c>
      <c r="Q121" s="404">
        <v>25</v>
      </c>
      <c r="R121" s="406"/>
      <c r="S121" s="407">
        <f t="shared" si="7"/>
        <v>73</v>
      </c>
      <c r="T121" s="408">
        <f t="shared" si="8"/>
        <v>8</v>
      </c>
      <c r="U121" s="409">
        <f t="shared" si="10"/>
        <v>7</v>
      </c>
      <c r="V121" s="410" t="str">
        <f>VLOOKUP(B121,'Projektni zadaci'!$A$2:$B$138,2,FALSE)</f>
        <v>Simulator arduina</v>
      </c>
    </row>
    <row r="122" spans="1:22" x14ac:dyDescent="0.2">
      <c r="A122" s="318">
        <f t="shared" si="11"/>
        <v>19</v>
      </c>
      <c r="B122" s="344" t="s">
        <v>205</v>
      </c>
      <c r="C122" s="319" t="s">
        <v>427</v>
      </c>
      <c r="D122" s="210"/>
      <c r="E122" s="389">
        <v>42110</v>
      </c>
      <c r="F122" s="210"/>
      <c r="G122" s="358">
        <v>42160</v>
      </c>
      <c r="H122" s="320"/>
      <c r="I122" s="320"/>
      <c r="J122" s="207">
        <f t="shared" si="9"/>
        <v>0</v>
      </c>
      <c r="K122" s="207"/>
      <c r="L122" s="207"/>
      <c r="M122" s="315">
        <f>VLOOKUP(B122,Sheet1!$A$10:$C$222,3,FALSE)</f>
        <v>0</v>
      </c>
      <c r="N122" s="207"/>
      <c r="O122" s="379"/>
      <c r="P122" s="207"/>
      <c r="Q122" s="207"/>
      <c r="R122" s="358"/>
      <c r="S122" s="322">
        <f t="shared" si="7"/>
        <v>0</v>
      </c>
      <c r="T122" s="323">
        <f t="shared" si="8"/>
        <v>5</v>
      </c>
      <c r="U122" s="1">
        <f t="shared" si="10"/>
        <v>5</v>
      </c>
      <c r="V122" t="e">
        <f>VLOOKUP(B122,'Projektni zadaci'!$A$2:$B$138,2,FALSE)</f>
        <v>#N/A</v>
      </c>
    </row>
    <row r="123" spans="1:22" x14ac:dyDescent="0.2">
      <c r="A123" s="318">
        <f t="shared" si="11"/>
        <v>20</v>
      </c>
      <c r="B123" s="344" t="s">
        <v>206</v>
      </c>
      <c r="C123" s="319" t="s">
        <v>428</v>
      </c>
      <c r="D123" s="210"/>
      <c r="E123" s="389">
        <v>42110</v>
      </c>
      <c r="F123" s="210"/>
      <c r="G123" s="358">
        <v>42160</v>
      </c>
      <c r="H123" s="320"/>
      <c r="I123" s="320"/>
      <c r="J123" s="207">
        <f t="shared" si="9"/>
        <v>0</v>
      </c>
      <c r="K123" s="207"/>
      <c r="L123" s="207"/>
      <c r="M123" s="315">
        <f>VLOOKUP(B123,Sheet1!$A$10:$C$222,3,FALSE)</f>
        <v>0</v>
      </c>
      <c r="N123" s="207"/>
      <c r="O123" s="379"/>
      <c r="P123" s="207"/>
      <c r="Q123" s="207"/>
      <c r="R123" s="358"/>
      <c r="S123" s="322">
        <f t="shared" si="7"/>
        <v>0</v>
      </c>
      <c r="T123" s="323">
        <f t="shared" si="8"/>
        <v>5</v>
      </c>
      <c r="U123" s="1">
        <f t="shared" si="10"/>
        <v>5</v>
      </c>
      <c r="V123" t="e">
        <f>VLOOKUP(B123,'Projektni zadaci'!$A$2:$B$138,2,FALSE)</f>
        <v>#N/A</v>
      </c>
    </row>
    <row r="124" spans="1:22" x14ac:dyDescent="0.2">
      <c r="A124" s="318">
        <f t="shared" si="11"/>
        <v>21</v>
      </c>
      <c r="B124" s="344" t="s">
        <v>207</v>
      </c>
      <c r="C124" s="319" t="s">
        <v>429</v>
      </c>
      <c r="D124" s="210">
        <v>5</v>
      </c>
      <c r="E124" s="389">
        <v>42110</v>
      </c>
      <c r="F124" s="210"/>
      <c r="G124" s="358">
        <v>42160</v>
      </c>
      <c r="H124" s="320">
        <v>0</v>
      </c>
      <c r="I124" s="320"/>
      <c r="J124" s="207">
        <f t="shared" si="9"/>
        <v>0</v>
      </c>
      <c r="K124" s="207"/>
      <c r="L124" s="207"/>
      <c r="M124" s="315">
        <f>VLOOKUP(B124,Sheet1!$A$10:$C$222,3,FALSE)</f>
        <v>0</v>
      </c>
      <c r="N124" s="207"/>
      <c r="O124" s="379"/>
      <c r="P124" s="207"/>
      <c r="Q124" s="207"/>
      <c r="R124" s="357"/>
      <c r="S124" s="322">
        <f t="shared" si="7"/>
        <v>5</v>
      </c>
      <c r="T124" s="323">
        <f t="shared" si="8"/>
        <v>5</v>
      </c>
      <c r="U124" s="1">
        <f t="shared" si="10"/>
        <v>5</v>
      </c>
      <c r="V124" t="e">
        <f>VLOOKUP(B124,'Projektni zadaci'!$A$2:$B$138,2,FALSE)</f>
        <v>#N/A</v>
      </c>
    </row>
    <row r="125" spans="1:22" s="204" customFormat="1" x14ac:dyDescent="0.2">
      <c r="A125" s="328">
        <f t="shared" si="11"/>
        <v>22</v>
      </c>
      <c r="B125" s="349" t="s">
        <v>208</v>
      </c>
      <c r="C125" s="350" t="s">
        <v>430</v>
      </c>
      <c r="D125" s="332">
        <v>18</v>
      </c>
      <c r="E125" s="390">
        <v>42110</v>
      </c>
      <c r="F125" s="332">
        <v>18</v>
      </c>
      <c r="G125" s="360">
        <v>42160</v>
      </c>
      <c r="H125" s="330">
        <v>5</v>
      </c>
      <c r="I125" s="330">
        <v>5</v>
      </c>
      <c r="J125" s="331">
        <f t="shared" si="9"/>
        <v>10</v>
      </c>
      <c r="K125" s="331"/>
      <c r="L125" s="331">
        <v>3</v>
      </c>
      <c r="M125" s="332">
        <f>VLOOKUP(B125,Sheet1!$A$10:$C$222,3,FALSE)</f>
        <v>4</v>
      </c>
      <c r="N125" s="331"/>
      <c r="O125" s="380"/>
      <c r="P125" s="331">
        <v>1</v>
      </c>
      <c r="Q125" s="331">
        <v>25</v>
      </c>
      <c r="R125" s="360">
        <v>42173</v>
      </c>
      <c r="S125" s="322">
        <f t="shared" si="7"/>
        <v>78</v>
      </c>
      <c r="T125" s="351">
        <f t="shared" si="8"/>
        <v>8</v>
      </c>
      <c r="U125" s="203">
        <f t="shared" si="10"/>
        <v>7</v>
      </c>
      <c r="V125" s="204" t="str">
        <f>VLOOKUP(B125,'Projektni zadaci'!$A$2:$B$138,2,FALSE)</f>
        <v>Informacioni Sistemi u poslovanju.doc</v>
      </c>
    </row>
    <row r="126" spans="1:22" x14ac:dyDescent="0.2">
      <c r="A126" s="318">
        <f t="shared" si="11"/>
        <v>23</v>
      </c>
      <c r="B126" s="344" t="s">
        <v>209</v>
      </c>
      <c r="C126" s="319" t="s">
        <v>431</v>
      </c>
      <c r="D126" s="210">
        <v>9</v>
      </c>
      <c r="E126" s="389">
        <v>42110</v>
      </c>
      <c r="F126" s="210">
        <v>2</v>
      </c>
      <c r="G126" s="358">
        <v>42160</v>
      </c>
      <c r="H126" s="320">
        <v>4</v>
      </c>
      <c r="I126" s="320">
        <v>5</v>
      </c>
      <c r="J126" s="207">
        <f t="shared" si="9"/>
        <v>9</v>
      </c>
      <c r="K126" s="207"/>
      <c r="L126" s="207"/>
      <c r="M126" s="315">
        <f>VLOOKUP(B126,Sheet1!$A$10:$C$222,3,FALSE)</f>
        <v>5</v>
      </c>
      <c r="N126" s="207">
        <v>8</v>
      </c>
      <c r="O126" s="379">
        <v>42243</v>
      </c>
      <c r="P126" s="207"/>
      <c r="Q126" s="207"/>
      <c r="R126" s="357"/>
      <c r="S126" s="322">
        <f t="shared" si="7"/>
        <v>30</v>
      </c>
      <c r="T126" s="323">
        <f t="shared" si="8"/>
        <v>5</v>
      </c>
      <c r="U126" s="1">
        <f t="shared" si="10"/>
        <v>5</v>
      </c>
      <c r="V126" t="str">
        <f>VLOOKUP(B126,'Projektni zadaci'!$A$2:$B$138,2,FALSE)</f>
        <v>Interaktivne Web Stranice.doc</v>
      </c>
    </row>
    <row r="127" spans="1:22" x14ac:dyDescent="0.2">
      <c r="A127" s="318">
        <f t="shared" si="11"/>
        <v>24</v>
      </c>
      <c r="B127" s="344" t="s">
        <v>210</v>
      </c>
      <c r="C127" s="319" t="s">
        <v>432</v>
      </c>
      <c r="D127" s="210"/>
      <c r="E127" s="389">
        <v>42110</v>
      </c>
      <c r="F127" s="210"/>
      <c r="G127" s="358">
        <v>42160</v>
      </c>
      <c r="H127" s="320"/>
      <c r="I127" s="320"/>
      <c r="J127" s="207">
        <f t="shared" si="9"/>
        <v>0</v>
      </c>
      <c r="K127" s="207"/>
      <c r="L127" s="207"/>
      <c r="M127" s="315">
        <f>VLOOKUP(B127,Sheet1!$A$10:$C$222,3,FALSE)</f>
        <v>4</v>
      </c>
      <c r="N127" s="207"/>
      <c r="O127" s="379"/>
      <c r="P127" s="207"/>
      <c r="Q127" s="207"/>
      <c r="R127" s="357"/>
      <c r="S127" s="322">
        <f t="shared" si="7"/>
        <v>4</v>
      </c>
      <c r="T127" s="323">
        <f t="shared" si="8"/>
        <v>5</v>
      </c>
      <c r="U127" s="1">
        <f t="shared" si="10"/>
        <v>5</v>
      </c>
      <c r="V127" t="str">
        <f>VLOOKUP(B127,'Projektni zadaci'!$A$2:$B$138,2,FALSE)</f>
        <v>Internet Pretnje</v>
      </c>
    </row>
    <row r="128" spans="1:22" x14ac:dyDescent="0.2">
      <c r="A128" s="318">
        <f t="shared" si="11"/>
        <v>25</v>
      </c>
      <c r="B128" s="344" t="s">
        <v>211</v>
      </c>
      <c r="C128" s="319" t="s">
        <v>433</v>
      </c>
      <c r="D128" s="210"/>
      <c r="E128" s="389">
        <v>42110</v>
      </c>
      <c r="F128" s="210"/>
      <c r="G128" s="358">
        <v>42160</v>
      </c>
      <c r="H128" s="320">
        <v>0</v>
      </c>
      <c r="I128" s="320"/>
      <c r="J128" s="207">
        <f t="shared" si="9"/>
        <v>0</v>
      </c>
      <c r="K128" s="207"/>
      <c r="L128" s="207"/>
      <c r="M128" s="315">
        <f>VLOOKUP(B128,Sheet1!$A$10:$C$222,3,FALSE)</f>
        <v>2</v>
      </c>
      <c r="N128" s="207"/>
      <c r="O128" s="379"/>
      <c r="P128" s="207"/>
      <c r="Q128" s="207"/>
      <c r="R128" s="358"/>
      <c r="S128" s="322">
        <f t="shared" si="7"/>
        <v>2</v>
      </c>
      <c r="T128" s="323">
        <f t="shared" si="8"/>
        <v>5</v>
      </c>
      <c r="U128" s="1">
        <f t="shared" si="10"/>
        <v>5</v>
      </c>
      <c r="V128" t="str">
        <f>VLOOKUP(B128,'Projektni zadaci'!$A$2:$B$138,2,FALSE)</f>
        <v>IS za podrsku odlucivanja</v>
      </c>
    </row>
    <row r="129" spans="1:22" x14ac:dyDescent="0.2">
      <c r="A129" s="365">
        <f t="shared" si="11"/>
        <v>26</v>
      </c>
      <c r="B129" s="366" t="s">
        <v>212</v>
      </c>
      <c r="C129" s="367" t="s">
        <v>434</v>
      </c>
      <c r="D129" s="368">
        <v>13</v>
      </c>
      <c r="E129" s="391">
        <v>42110</v>
      </c>
      <c r="F129" s="368">
        <v>13</v>
      </c>
      <c r="G129" s="374">
        <v>42160</v>
      </c>
      <c r="H129" s="369">
        <v>3</v>
      </c>
      <c r="I129" s="369">
        <v>3</v>
      </c>
      <c r="J129" s="370">
        <f t="shared" si="9"/>
        <v>6</v>
      </c>
      <c r="K129" s="370"/>
      <c r="L129" s="370">
        <v>5</v>
      </c>
      <c r="M129" s="368">
        <f>VLOOKUP(B129,Sheet1!$A$10:$C$222,3,FALSE)</f>
        <v>4</v>
      </c>
      <c r="N129" s="370"/>
      <c r="O129" s="383"/>
      <c r="P129" s="370">
        <v>1</v>
      </c>
      <c r="Q129" s="370">
        <v>25</v>
      </c>
      <c r="R129" s="374">
        <v>42173</v>
      </c>
      <c r="S129" s="372">
        <f t="shared" si="7"/>
        <v>66</v>
      </c>
      <c r="T129" s="373">
        <f t="shared" si="8"/>
        <v>7</v>
      </c>
      <c r="U129" s="1">
        <f t="shared" si="10"/>
        <v>6</v>
      </c>
      <c r="V129" t="str">
        <f>VLOOKUP(B129,'Projektni zadaci'!$A$2:$B$138,2,FALSE)</f>
        <v>izvor informacija.doc</v>
      </c>
    </row>
    <row r="130" spans="1:22" s="204" customFormat="1" x14ac:dyDescent="0.2">
      <c r="A130" s="328">
        <f t="shared" si="11"/>
        <v>27</v>
      </c>
      <c r="B130" s="349" t="s">
        <v>213</v>
      </c>
      <c r="C130" s="350" t="s">
        <v>435</v>
      </c>
      <c r="D130" s="332">
        <v>15</v>
      </c>
      <c r="E130" s="390">
        <v>42110</v>
      </c>
      <c r="F130" s="332">
        <v>14</v>
      </c>
      <c r="G130" s="360">
        <v>42160</v>
      </c>
      <c r="H130" s="330">
        <v>5</v>
      </c>
      <c r="I130" s="330">
        <v>5</v>
      </c>
      <c r="J130" s="331">
        <f t="shared" si="9"/>
        <v>10</v>
      </c>
      <c r="K130" s="331"/>
      <c r="L130" s="331">
        <v>5</v>
      </c>
      <c r="M130" s="332">
        <f>VLOOKUP(B130,Sheet1!$A$10:$C$222,3,FALSE)</f>
        <v>4</v>
      </c>
      <c r="N130" s="331"/>
      <c r="O130" s="380"/>
      <c r="P130" s="331">
        <v>1</v>
      </c>
      <c r="Q130" s="331">
        <v>20</v>
      </c>
      <c r="R130" s="360">
        <v>42173</v>
      </c>
      <c r="S130" s="333">
        <f t="shared" si="7"/>
        <v>68</v>
      </c>
      <c r="T130" s="351">
        <f t="shared" si="8"/>
        <v>7</v>
      </c>
      <c r="U130" s="203">
        <f t="shared" si="10"/>
        <v>6</v>
      </c>
      <c r="V130" s="204" t="str">
        <f>VLOOKUP(B130,'Projektni zadaci'!$A$2:$B$138,2,FALSE)</f>
        <v>Kompjuterske igrice</v>
      </c>
    </row>
    <row r="131" spans="1:22" x14ac:dyDescent="0.2">
      <c r="A131" s="318">
        <f t="shared" si="11"/>
        <v>28</v>
      </c>
      <c r="B131" s="344" t="s">
        <v>214</v>
      </c>
      <c r="C131" s="319" t="s">
        <v>436</v>
      </c>
      <c r="D131" s="210"/>
      <c r="E131" s="389">
        <v>42110</v>
      </c>
      <c r="F131" s="210"/>
      <c r="G131" s="358">
        <v>42160</v>
      </c>
      <c r="H131" s="320"/>
      <c r="I131" s="320"/>
      <c r="J131" s="207">
        <f t="shared" si="9"/>
        <v>0</v>
      </c>
      <c r="K131" s="207"/>
      <c r="L131" s="207"/>
      <c r="M131" s="315">
        <f>VLOOKUP(B131,Sheet1!$A$10:$C$222,3,FALSE)</f>
        <v>0</v>
      </c>
      <c r="N131" s="207"/>
      <c r="O131" s="379"/>
      <c r="P131" s="207"/>
      <c r="Q131" s="207"/>
      <c r="R131" s="358"/>
      <c r="S131" s="322">
        <f t="shared" si="7"/>
        <v>0</v>
      </c>
      <c r="T131" s="323">
        <f t="shared" si="8"/>
        <v>5</v>
      </c>
      <c r="U131" s="1">
        <f t="shared" si="10"/>
        <v>5</v>
      </c>
      <c r="V131" t="e">
        <f>VLOOKUP(B131,'Projektni zadaci'!$A$2:$B$138,2,FALSE)</f>
        <v>#N/A</v>
      </c>
    </row>
    <row r="132" spans="1:22" x14ac:dyDescent="0.2">
      <c r="A132" s="318">
        <f t="shared" si="11"/>
        <v>29</v>
      </c>
      <c r="B132" s="344" t="s">
        <v>215</v>
      </c>
      <c r="C132" s="319" t="s">
        <v>437</v>
      </c>
      <c r="D132" s="210"/>
      <c r="E132" s="389">
        <v>42110</v>
      </c>
      <c r="F132" s="210"/>
      <c r="G132" s="358">
        <v>42160</v>
      </c>
      <c r="H132" s="320"/>
      <c r="I132" s="320"/>
      <c r="J132" s="207">
        <f t="shared" si="9"/>
        <v>0</v>
      </c>
      <c r="K132" s="207"/>
      <c r="L132" s="207"/>
      <c r="M132" s="315">
        <f>VLOOKUP(B132,Sheet1!$A$10:$C$222,3,FALSE)</f>
        <v>0</v>
      </c>
      <c r="N132" s="207"/>
      <c r="O132" s="379"/>
      <c r="P132" s="207"/>
      <c r="Q132" s="207"/>
      <c r="R132" s="357"/>
      <c r="S132" s="322">
        <f t="shared" si="7"/>
        <v>0</v>
      </c>
      <c r="T132" s="323">
        <f t="shared" si="8"/>
        <v>5</v>
      </c>
      <c r="U132" s="1">
        <f t="shared" si="10"/>
        <v>5</v>
      </c>
      <c r="V132" t="e">
        <f>VLOOKUP(B132,'Projektni zadaci'!$A$2:$B$138,2,FALSE)</f>
        <v>#N/A</v>
      </c>
    </row>
    <row r="133" spans="1:22" x14ac:dyDescent="0.2">
      <c r="A133" s="318">
        <f t="shared" si="11"/>
        <v>30</v>
      </c>
      <c r="B133" s="344" t="s">
        <v>216</v>
      </c>
      <c r="C133" s="319" t="s">
        <v>438</v>
      </c>
      <c r="D133" s="210"/>
      <c r="E133" s="389">
        <v>42110</v>
      </c>
      <c r="F133" s="210"/>
      <c r="G133" s="358">
        <v>42160</v>
      </c>
      <c r="H133" s="320">
        <v>5</v>
      </c>
      <c r="I133" s="320">
        <v>5</v>
      </c>
      <c r="J133" s="207">
        <f t="shared" si="9"/>
        <v>10</v>
      </c>
      <c r="K133" s="207"/>
      <c r="L133" s="207"/>
      <c r="M133" s="315">
        <f>VLOOKUP(B133,Sheet1!$A$10:$C$222,3,FALSE)</f>
        <v>4</v>
      </c>
      <c r="N133" s="207">
        <v>7</v>
      </c>
      <c r="O133" s="379">
        <v>42243</v>
      </c>
      <c r="P133" s="207"/>
      <c r="Q133" s="207"/>
      <c r="R133" s="357"/>
      <c r="S133" s="322">
        <f t="shared" si="7"/>
        <v>28</v>
      </c>
      <c r="T133" s="323">
        <f t="shared" si="8"/>
        <v>5</v>
      </c>
      <c r="U133" s="1">
        <f t="shared" si="10"/>
        <v>5</v>
      </c>
      <c r="V133" t="str">
        <f>VLOOKUP(B133,'Projektni zadaci'!$A$2:$B$138,2,FALSE)</f>
        <v>Kompjutrski kriminal.doc</v>
      </c>
    </row>
    <row r="134" spans="1:22" s="410" customFormat="1" x14ac:dyDescent="0.2">
      <c r="A134" s="397">
        <f t="shared" si="11"/>
        <v>31</v>
      </c>
      <c r="B134" s="398" t="s">
        <v>217</v>
      </c>
      <c r="C134" s="399" t="s">
        <v>439</v>
      </c>
      <c r="D134" s="400">
        <v>13</v>
      </c>
      <c r="E134" s="401">
        <v>42173</v>
      </c>
      <c r="F134" s="400">
        <v>15</v>
      </c>
      <c r="G134" s="402">
        <v>42160</v>
      </c>
      <c r="H134" s="403">
        <v>3.5</v>
      </c>
      <c r="I134" s="403">
        <v>5</v>
      </c>
      <c r="J134" s="404">
        <f t="shared" si="9"/>
        <v>8.5</v>
      </c>
      <c r="K134" s="404"/>
      <c r="L134" s="404">
        <v>5</v>
      </c>
      <c r="M134" s="400">
        <f>VLOOKUP(B134,Sheet1!$A$10:$C$222,3,FALSE)</f>
        <v>3</v>
      </c>
      <c r="N134" s="404"/>
      <c r="O134" s="405"/>
      <c r="P134" s="404">
        <v>1</v>
      </c>
      <c r="Q134" s="404">
        <v>20</v>
      </c>
      <c r="R134" s="402">
        <v>42173</v>
      </c>
      <c r="S134" s="407">
        <f t="shared" si="7"/>
        <v>64.5</v>
      </c>
      <c r="T134" s="408">
        <f t="shared" si="8"/>
        <v>7</v>
      </c>
      <c r="U134" s="409">
        <f t="shared" si="10"/>
        <v>6</v>
      </c>
      <c r="V134" s="410" t="str">
        <f>VLOOKUP(B134,'Projektni zadaci'!$A$2:$B$138,2,FALSE)</f>
        <v>kreiranje web sajta firme.doc</v>
      </c>
    </row>
    <row r="135" spans="1:22" x14ac:dyDescent="0.2">
      <c r="A135" s="318">
        <f t="shared" si="11"/>
        <v>32</v>
      </c>
      <c r="B135" s="344" t="s">
        <v>218</v>
      </c>
      <c r="C135" s="319" t="s">
        <v>55</v>
      </c>
      <c r="D135" s="210">
        <v>7</v>
      </c>
      <c r="E135" s="389">
        <v>42110</v>
      </c>
      <c r="F135" s="210"/>
      <c r="G135" s="358">
        <v>42160</v>
      </c>
      <c r="H135" s="320"/>
      <c r="I135" s="320"/>
      <c r="J135" s="207">
        <f t="shared" si="9"/>
        <v>0</v>
      </c>
      <c r="K135" s="207"/>
      <c r="L135" s="207"/>
      <c r="M135" s="315">
        <f>VLOOKUP(B135,Sheet1!$A$10:$C$222,3,FALSE)</f>
        <v>5</v>
      </c>
      <c r="N135" s="207"/>
      <c r="O135" s="379"/>
      <c r="P135" s="207"/>
      <c r="Q135" s="207"/>
      <c r="R135" s="358"/>
      <c r="S135" s="322">
        <f t="shared" si="7"/>
        <v>12</v>
      </c>
      <c r="T135" s="323">
        <f t="shared" si="8"/>
        <v>5</v>
      </c>
      <c r="U135" s="1">
        <f t="shared" si="10"/>
        <v>5</v>
      </c>
      <c r="V135" t="str">
        <f>VLOOKUP(B135,'Projektni zadaci'!$A$2:$B$138,2,FALSE)</f>
        <v>Masinsko prevođenje.doc</v>
      </c>
    </row>
    <row r="136" spans="1:22" x14ac:dyDescent="0.2">
      <c r="A136" s="318">
        <f t="shared" si="11"/>
        <v>33</v>
      </c>
      <c r="B136" s="344" t="s">
        <v>219</v>
      </c>
      <c r="C136" s="319" t="s">
        <v>440</v>
      </c>
      <c r="D136" s="210"/>
      <c r="E136" s="389">
        <v>42110</v>
      </c>
      <c r="F136" s="210"/>
      <c r="G136" s="358">
        <v>42160</v>
      </c>
      <c r="H136" s="320">
        <v>5</v>
      </c>
      <c r="I136" s="320"/>
      <c r="J136" s="207">
        <f t="shared" si="9"/>
        <v>5</v>
      </c>
      <c r="K136" s="207"/>
      <c r="L136" s="207"/>
      <c r="M136" s="315">
        <f>VLOOKUP(B136,Sheet1!$A$10:$C$222,3,FALSE)</f>
        <v>2</v>
      </c>
      <c r="N136" s="207">
        <v>5</v>
      </c>
      <c r="O136" s="379">
        <v>42243</v>
      </c>
      <c r="P136" s="207"/>
      <c r="Q136" s="207"/>
      <c r="R136" s="358"/>
      <c r="S136" s="322">
        <f t="shared" si="7"/>
        <v>17</v>
      </c>
      <c r="T136" s="323">
        <f t="shared" si="8"/>
        <v>5</v>
      </c>
      <c r="U136" s="1">
        <f t="shared" si="10"/>
        <v>5</v>
      </c>
      <c r="V136" t="str">
        <f>VLOOKUP(B136,'Projektni zadaci'!$A$2:$B$138,2,FALSE)</f>
        <v>monitoring e_mejla.doc</v>
      </c>
    </row>
    <row r="137" spans="1:22" s="204" customFormat="1" x14ac:dyDescent="0.2">
      <c r="A137" s="328">
        <f t="shared" si="11"/>
        <v>34</v>
      </c>
      <c r="B137" s="349" t="s">
        <v>220</v>
      </c>
      <c r="C137" s="350" t="s">
        <v>441</v>
      </c>
      <c r="D137" s="332">
        <v>17</v>
      </c>
      <c r="E137" s="390">
        <v>42110</v>
      </c>
      <c r="F137" s="332">
        <v>17</v>
      </c>
      <c r="G137" s="360">
        <v>42160</v>
      </c>
      <c r="H137" s="330">
        <v>4</v>
      </c>
      <c r="I137" s="330">
        <v>4</v>
      </c>
      <c r="J137" s="331">
        <f t="shared" si="9"/>
        <v>8</v>
      </c>
      <c r="K137" s="331"/>
      <c r="L137" s="331">
        <v>3</v>
      </c>
      <c r="M137" s="332">
        <f>VLOOKUP(B137,Sheet1!$A$10:$C$222,3,FALSE)</f>
        <v>4</v>
      </c>
      <c r="N137" s="331"/>
      <c r="O137" s="380"/>
      <c r="P137" s="331">
        <v>1</v>
      </c>
      <c r="Q137" s="331">
        <v>25</v>
      </c>
      <c r="R137" s="360">
        <v>42173</v>
      </c>
      <c r="S137" s="322">
        <f t="shared" si="7"/>
        <v>74</v>
      </c>
      <c r="T137" s="351">
        <f t="shared" si="8"/>
        <v>8</v>
      </c>
      <c r="U137" s="203">
        <f t="shared" si="10"/>
        <v>7</v>
      </c>
      <c r="V137" s="204" t="str">
        <f>VLOOKUP(B137,'Projektni zadaci'!$A$2:$B$138,2,FALSE)</f>
        <v>nabavka raźunarskog sistema.doc</v>
      </c>
    </row>
    <row r="138" spans="1:22" s="204" customFormat="1" x14ac:dyDescent="0.2">
      <c r="A138" s="328">
        <f t="shared" si="11"/>
        <v>35</v>
      </c>
      <c r="B138" s="349" t="s">
        <v>159</v>
      </c>
      <c r="C138" s="350" t="s">
        <v>160</v>
      </c>
      <c r="D138" s="332">
        <v>15</v>
      </c>
      <c r="E138" s="390">
        <v>42110</v>
      </c>
      <c r="F138" s="332">
        <v>23</v>
      </c>
      <c r="G138" s="360">
        <v>42160</v>
      </c>
      <c r="H138" s="330">
        <v>3</v>
      </c>
      <c r="I138" s="330">
        <v>3</v>
      </c>
      <c r="J138" s="331">
        <f t="shared" si="9"/>
        <v>6</v>
      </c>
      <c r="K138" s="331"/>
      <c r="L138" s="331">
        <v>5</v>
      </c>
      <c r="M138" s="332">
        <f>VLOOKUP(B138,Sheet1!$A$10:$C$222,3,FALSE)</f>
        <v>3</v>
      </c>
      <c r="N138" s="331"/>
      <c r="O138" s="380"/>
      <c r="P138" s="331">
        <v>1</v>
      </c>
      <c r="Q138" s="331">
        <v>30</v>
      </c>
      <c r="R138" s="360">
        <v>42173</v>
      </c>
      <c r="S138" s="322">
        <f t="shared" si="7"/>
        <v>82</v>
      </c>
      <c r="T138" s="351">
        <f t="shared" si="8"/>
        <v>9</v>
      </c>
      <c r="U138" s="203">
        <f t="shared" si="10"/>
        <v>6</v>
      </c>
      <c r="V138" s="204" t="str">
        <f>VLOOKUP(B138,'Projektni zadaci'!$A$2:$B$138,2,FALSE)</f>
        <v>online kupovina.doc</v>
      </c>
    </row>
    <row r="139" spans="1:22" x14ac:dyDescent="0.2">
      <c r="A139" s="318">
        <f t="shared" si="11"/>
        <v>36</v>
      </c>
      <c r="B139" s="344" t="s">
        <v>221</v>
      </c>
      <c r="C139" s="319" t="s">
        <v>442</v>
      </c>
      <c r="D139" s="210">
        <v>3</v>
      </c>
      <c r="E139" s="389">
        <v>42110</v>
      </c>
      <c r="F139" s="210"/>
      <c r="G139" s="358">
        <v>42160</v>
      </c>
      <c r="H139" s="320"/>
      <c r="I139" s="320"/>
      <c r="J139" s="207">
        <f t="shared" si="9"/>
        <v>0</v>
      </c>
      <c r="K139" s="207"/>
      <c r="L139" s="207"/>
      <c r="M139" s="315">
        <f>VLOOKUP(B139,Sheet1!$A$10:$C$222,3,FALSE)</f>
        <v>2</v>
      </c>
      <c r="N139" s="207"/>
      <c r="O139" s="379"/>
      <c r="P139" s="207"/>
      <c r="Q139" s="207"/>
      <c r="R139" s="357"/>
      <c r="S139" s="322">
        <f t="shared" si="7"/>
        <v>5</v>
      </c>
      <c r="T139" s="323">
        <f t="shared" si="8"/>
        <v>5</v>
      </c>
      <c r="U139" s="1">
        <f t="shared" si="10"/>
        <v>5</v>
      </c>
      <c r="V139" t="str">
        <f>VLOOKUP(B139,'Projektni zadaci'!$A$2:$B$138,2,FALSE)</f>
        <v>online servisi.doc</v>
      </c>
    </row>
    <row r="140" spans="1:22" s="204" customFormat="1" x14ac:dyDescent="0.2">
      <c r="A140" s="328">
        <f t="shared" si="11"/>
        <v>37</v>
      </c>
      <c r="B140" s="349" t="s">
        <v>140</v>
      </c>
      <c r="C140" s="350" t="s">
        <v>141</v>
      </c>
      <c r="D140" s="332">
        <v>12</v>
      </c>
      <c r="E140" s="390">
        <v>42110</v>
      </c>
      <c r="F140" s="332">
        <v>22</v>
      </c>
      <c r="G140" s="360">
        <v>42160</v>
      </c>
      <c r="H140" s="330">
        <v>2.5</v>
      </c>
      <c r="I140" s="330">
        <v>5</v>
      </c>
      <c r="J140" s="331">
        <f t="shared" si="9"/>
        <v>7.5</v>
      </c>
      <c r="K140" s="331"/>
      <c r="L140" s="331">
        <v>5</v>
      </c>
      <c r="M140" s="332">
        <v>4</v>
      </c>
      <c r="N140" s="331"/>
      <c r="O140" s="380"/>
      <c r="P140" s="331">
        <v>1</v>
      </c>
      <c r="Q140" s="331">
        <v>30</v>
      </c>
      <c r="R140" s="360">
        <v>42173</v>
      </c>
      <c r="S140" s="322">
        <f t="shared" si="7"/>
        <v>80.5</v>
      </c>
      <c r="T140" s="351">
        <f t="shared" si="8"/>
        <v>9</v>
      </c>
      <c r="U140" s="203">
        <f t="shared" si="10"/>
        <v>5</v>
      </c>
      <c r="V140" s="204" t="str">
        <f>VLOOKUP(B140,'Projektni zadaci'!$A$2:$B$138,2,FALSE)</f>
        <v>online shopping</v>
      </c>
    </row>
    <row r="141" spans="1:22" x14ac:dyDescent="0.2">
      <c r="A141" s="318">
        <f t="shared" si="11"/>
        <v>38</v>
      </c>
      <c r="B141" s="344" t="s">
        <v>222</v>
      </c>
      <c r="C141" s="319" t="s">
        <v>443</v>
      </c>
      <c r="D141" s="210">
        <v>4</v>
      </c>
      <c r="E141" s="389">
        <v>42110</v>
      </c>
      <c r="F141" s="210">
        <v>0</v>
      </c>
      <c r="G141" s="358">
        <v>42160</v>
      </c>
      <c r="H141" s="320">
        <v>0</v>
      </c>
      <c r="I141" s="320">
        <v>3.5</v>
      </c>
      <c r="J141" s="207">
        <f t="shared" si="9"/>
        <v>3.5</v>
      </c>
      <c r="K141" s="207"/>
      <c r="L141" s="207"/>
      <c r="M141" s="315">
        <f>VLOOKUP(B141,Sheet1!$A$10:$C$222,3,FALSE)</f>
        <v>3</v>
      </c>
      <c r="N141" s="207"/>
      <c r="O141" s="379"/>
      <c r="P141" s="207"/>
      <c r="Q141" s="207"/>
      <c r="R141" s="357"/>
      <c r="S141" s="322">
        <f t="shared" si="7"/>
        <v>10.5</v>
      </c>
      <c r="T141" s="323">
        <f t="shared" si="8"/>
        <v>5</v>
      </c>
      <c r="U141" s="1">
        <f t="shared" si="10"/>
        <v>5</v>
      </c>
      <c r="V141" t="str">
        <f>VLOOKUP(B141,'Projektni zadaci'!$A$2:$B$138,2,FALSE)</f>
        <v>P01_Razvoj raźunara 1.doc</v>
      </c>
    </row>
    <row r="142" spans="1:22" x14ac:dyDescent="0.2">
      <c r="A142" s="318">
        <f t="shared" si="11"/>
        <v>39</v>
      </c>
      <c r="B142" s="344" t="s">
        <v>223</v>
      </c>
      <c r="C142" s="319" t="s">
        <v>444</v>
      </c>
      <c r="D142" s="210">
        <v>2</v>
      </c>
      <c r="E142" s="389">
        <v>42110</v>
      </c>
      <c r="F142" s="210"/>
      <c r="G142" s="358">
        <v>42160</v>
      </c>
      <c r="H142" s="320">
        <v>3</v>
      </c>
      <c r="I142" s="320"/>
      <c r="J142" s="207">
        <f t="shared" si="9"/>
        <v>3</v>
      </c>
      <c r="K142" s="207"/>
      <c r="L142" s="207"/>
      <c r="M142" s="315">
        <f>VLOOKUP(B142,Sheet1!$A$10:$C$222,3,FALSE)</f>
        <v>4</v>
      </c>
      <c r="N142" s="207">
        <v>3</v>
      </c>
      <c r="O142" s="379">
        <v>42194</v>
      </c>
      <c r="P142" s="207"/>
      <c r="Q142" s="207"/>
      <c r="R142" s="358"/>
      <c r="S142" s="322">
        <f t="shared" si="7"/>
        <v>13</v>
      </c>
      <c r="T142" s="323">
        <f t="shared" si="8"/>
        <v>5</v>
      </c>
      <c r="U142" s="1">
        <f t="shared" si="10"/>
        <v>5</v>
      </c>
      <c r="V142" t="str">
        <f>VLOOKUP(B142,'Projektni zadaci'!$A$2:$B$138,2,FALSE)</f>
        <v>P01_Razvoj raźunara 2.doc</v>
      </c>
    </row>
    <row r="143" spans="1:22" x14ac:dyDescent="0.2">
      <c r="A143" s="318">
        <f t="shared" si="11"/>
        <v>40</v>
      </c>
      <c r="B143" s="344" t="s">
        <v>224</v>
      </c>
      <c r="C143" s="319" t="s">
        <v>445</v>
      </c>
      <c r="D143" s="210">
        <v>9</v>
      </c>
      <c r="E143" s="389">
        <v>42110</v>
      </c>
      <c r="F143" s="210"/>
      <c r="G143" s="358">
        <v>42160</v>
      </c>
      <c r="H143" s="320">
        <v>2.5</v>
      </c>
      <c r="I143" s="320">
        <v>3</v>
      </c>
      <c r="J143" s="207">
        <f t="shared" si="9"/>
        <v>5.5</v>
      </c>
      <c r="K143" s="207"/>
      <c r="L143" s="207"/>
      <c r="M143" s="315">
        <f>VLOOKUP(B143,Sheet1!$A$10:$C$222,3,FALSE)</f>
        <v>5</v>
      </c>
      <c r="N143" s="207">
        <v>11</v>
      </c>
      <c r="O143" s="379">
        <v>42243</v>
      </c>
      <c r="P143" s="207"/>
      <c r="Q143" s="207"/>
      <c r="R143" s="357"/>
      <c r="S143" s="322">
        <f t="shared" si="7"/>
        <v>32.5</v>
      </c>
      <c r="T143" s="323">
        <f t="shared" si="8"/>
        <v>5</v>
      </c>
      <c r="U143" s="1">
        <f t="shared" si="10"/>
        <v>5</v>
      </c>
      <c r="V143" t="str">
        <f>VLOOKUP(B143,'Projektni zadaci'!$A$2:$B$138,2,FALSE)</f>
        <v>P01_Razvoj raźunara 3.doc</v>
      </c>
    </row>
    <row r="144" spans="1:22" x14ac:dyDescent="0.2">
      <c r="A144" s="318">
        <f t="shared" si="11"/>
        <v>41</v>
      </c>
      <c r="B144" s="344" t="s">
        <v>225</v>
      </c>
      <c r="C144" s="319" t="s">
        <v>446</v>
      </c>
      <c r="D144" s="210">
        <v>5</v>
      </c>
      <c r="E144" s="389">
        <v>42110</v>
      </c>
      <c r="F144" s="210">
        <v>2</v>
      </c>
      <c r="G144" s="358">
        <v>42160</v>
      </c>
      <c r="H144" s="320"/>
      <c r="I144" s="320"/>
      <c r="J144" s="207">
        <f t="shared" si="9"/>
        <v>0</v>
      </c>
      <c r="K144" s="207"/>
      <c r="L144" s="207"/>
      <c r="M144" s="315">
        <f>VLOOKUP(B144,Sheet1!$A$10:$C$222,3,FALSE)</f>
        <v>1</v>
      </c>
      <c r="N144" s="207">
        <v>13</v>
      </c>
      <c r="O144" s="379">
        <v>42243</v>
      </c>
      <c r="P144" s="207"/>
      <c r="Q144" s="207"/>
      <c r="R144" s="357"/>
      <c r="S144" s="322">
        <f t="shared" ref="S144:S207" si="12">IF(N144&gt;0,N144*2+J144+L144+M144+Q144,D144+F144+J144+L144+M144+Q144)</f>
        <v>27</v>
      </c>
      <c r="T144" s="323">
        <f t="shared" ref="T144:T207" si="13">IF(S144&lt;50,5,IF(S144&lt;=60,6,IF(S144&lt;=70,7,IF(S144&lt;=80,8,IF(S144&lt;=90,9,10)))))</f>
        <v>5</v>
      </c>
      <c r="U144" s="1">
        <f t="shared" si="10"/>
        <v>5</v>
      </c>
      <c r="V144" t="str">
        <f>VLOOKUP(B144,'Projektni zadaci'!$A$2:$B$138,2,FALSE)</f>
        <v>Tehnologija i Etika</v>
      </c>
    </row>
    <row r="145" spans="1:22" x14ac:dyDescent="0.2">
      <c r="A145" s="318">
        <f t="shared" si="11"/>
        <v>42</v>
      </c>
      <c r="B145" s="344" t="s">
        <v>226</v>
      </c>
      <c r="C145" s="319" t="s">
        <v>447</v>
      </c>
      <c r="D145" s="210"/>
      <c r="E145" s="389">
        <v>42110</v>
      </c>
      <c r="F145" s="210"/>
      <c r="G145" s="358">
        <v>42160</v>
      </c>
      <c r="H145" s="320"/>
      <c r="I145" s="320"/>
      <c r="J145" s="207">
        <f t="shared" ref="J145:J208" si="14">H145+I145</f>
        <v>0</v>
      </c>
      <c r="K145" s="207"/>
      <c r="L145" s="207"/>
      <c r="M145" s="315">
        <f>VLOOKUP(B145,Sheet1!$A$10:$C$222,3,FALSE)</f>
        <v>0</v>
      </c>
      <c r="N145" s="207">
        <v>10</v>
      </c>
      <c r="O145" s="379">
        <v>42194</v>
      </c>
      <c r="P145" s="207"/>
      <c r="Q145" s="207"/>
      <c r="R145" s="358"/>
      <c r="S145" s="322">
        <f t="shared" si="12"/>
        <v>20</v>
      </c>
      <c r="T145" s="323">
        <f t="shared" si="13"/>
        <v>5</v>
      </c>
      <c r="U145" s="1">
        <f t="shared" ref="U145:U181" si="15">IF(D145&lt;13,5,IF(D145&lt;=15,6,IF(D145&lt;=18,7,IF(D145&lt;=21,8,IF(D145&lt;=23,9,10)))))</f>
        <v>5</v>
      </c>
      <c r="V145" t="e">
        <f>VLOOKUP(B145,'Projektni zadaci'!$A$2:$B$138,2,FALSE)</f>
        <v>#N/A</v>
      </c>
    </row>
    <row r="146" spans="1:22" x14ac:dyDescent="0.2">
      <c r="A146" s="318">
        <f t="shared" si="11"/>
        <v>43</v>
      </c>
      <c r="B146" s="344" t="s">
        <v>227</v>
      </c>
      <c r="C146" s="319" t="s">
        <v>448</v>
      </c>
      <c r="D146" s="210"/>
      <c r="E146" s="389">
        <v>42110</v>
      </c>
      <c r="F146" s="210"/>
      <c r="G146" s="358">
        <v>42160</v>
      </c>
      <c r="H146" s="320"/>
      <c r="I146" s="320"/>
      <c r="J146" s="207">
        <f t="shared" si="14"/>
        <v>0</v>
      </c>
      <c r="K146" s="207"/>
      <c r="L146" s="207"/>
      <c r="M146" s="315">
        <f>VLOOKUP(B146,Sheet1!$A$10:$C$222,3,FALSE)</f>
        <v>0</v>
      </c>
      <c r="N146" s="207"/>
      <c r="O146" s="379"/>
      <c r="P146" s="207"/>
      <c r="Q146" s="207"/>
      <c r="R146" s="358"/>
      <c r="S146" s="322">
        <f t="shared" si="12"/>
        <v>0</v>
      </c>
      <c r="T146" s="323">
        <f t="shared" si="13"/>
        <v>5</v>
      </c>
      <c r="U146" s="1">
        <f t="shared" si="15"/>
        <v>5</v>
      </c>
      <c r="V146" t="e">
        <f>VLOOKUP(B146,'Projektni zadaci'!$A$2:$B$138,2,FALSE)</f>
        <v>#N/A</v>
      </c>
    </row>
    <row r="147" spans="1:22" x14ac:dyDescent="0.2">
      <c r="A147" s="318">
        <f t="shared" si="11"/>
        <v>44</v>
      </c>
      <c r="B147" s="344" t="s">
        <v>228</v>
      </c>
      <c r="C147" s="319" t="s">
        <v>449</v>
      </c>
      <c r="D147" s="210"/>
      <c r="E147" s="389">
        <v>42110</v>
      </c>
      <c r="F147" s="210"/>
      <c r="G147" s="358">
        <v>42160</v>
      </c>
      <c r="H147" s="320">
        <v>4</v>
      </c>
      <c r="I147" s="320">
        <v>5</v>
      </c>
      <c r="J147" s="207">
        <f t="shared" si="14"/>
        <v>9</v>
      </c>
      <c r="K147" s="207"/>
      <c r="L147" s="207"/>
      <c r="M147" s="315">
        <f>VLOOKUP(B147,Sheet1!$A$10:$C$222,3,FALSE)</f>
        <v>4</v>
      </c>
      <c r="N147" s="207"/>
      <c r="O147" s="379"/>
      <c r="P147" s="207"/>
      <c r="Q147" s="207"/>
      <c r="R147" s="358"/>
      <c r="S147" s="322">
        <f t="shared" si="12"/>
        <v>13</v>
      </c>
      <c r="T147" s="323">
        <f t="shared" si="13"/>
        <v>5</v>
      </c>
      <c r="U147" s="1">
        <f t="shared" si="15"/>
        <v>5</v>
      </c>
      <c r="V147" t="str">
        <f>VLOOKUP(B147,'Projektni zadaci'!$A$2:$B$138,2,FALSE)</f>
        <v>terminologija baza podataka.doc</v>
      </c>
    </row>
    <row r="148" spans="1:22" x14ac:dyDescent="0.2">
      <c r="A148" s="318">
        <f t="shared" ref="A148:A211" si="16">A147+1</f>
        <v>45</v>
      </c>
      <c r="B148" s="344" t="s">
        <v>229</v>
      </c>
      <c r="C148" s="319" t="s">
        <v>450</v>
      </c>
      <c r="D148" s="210"/>
      <c r="E148" s="389">
        <v>42110</v>
      </c>
      <c r="F148" s="210"/>
      <c r="G148" s="358">
        <v>42160</v>
      </c>
      <c r="H148" s="320"/>
      <c r="I148" s="320"/>
      <c r="J148" s="207">
        <f t="shared" si="14"/>
        <v>0</v>
      </c>
      <c r="K148" s="207"/>
      <c r="L148" s="207"/>
      <c r="M148" s="315">
        <f>VLOOKUP(B148,Sheet1!$A$10:$C$222,3,FALSE)</f>
        <v>0</v>
      </c>
      <c r="N148" s="207"/>
      <c r="O148" s="379"/>
      <c r="P148" s="207"/>
      <c r="Q148" s="207"/>
      <c r="R148" s="358"/>
      <c r="S148" s="322">
        <f t="shared" si="12"/>
        <v>0</v>
      </c>
      <c r="T148" s="323">
        <f t="shared" si="13"/>
        <v>5</v>
      </c>
      <c r="U148" s="1">
        <f t="shared" si="15"/>
        <v>5</v>
      </c>
      <c r="V148" t="e">
        <f>VLOOKUP(B148,'Projektni zadaci'!$A$2:$B$138,2,FALSE)</f>
        <v>#N/A</v>
      </c>
    </row>
    <row r="149" spans="1:22" s="204" customFormat="1" x14ac:dyDescent="0.2">
      <c r="A149" s="328">
        <f t="shared" si="16"/>
        <v>46</v>
      </c>
      <c r="B149" s="349" t="s">
        <v>230</v>
      </c>
      <c r="C149" s="350" t="s">
        <v>451</v>
      </c>
      <c r="D149" s="332">
        <v>15</v>
      </c>
      <c r="E149" s="390">
        <v>42110</v>
      </c>
      <c r="F149" s="332">
        <v>14</v>
      </c>
      <c r="G149" s="360">
        <v>42160</v>
      </c>
      <c r="H149" s="330">
        <v>5</v>
      </c>
      <c r="I149" s="330">
        <v>3.5</v>
      </c>
      <c r="J149" s="331">
        <f t="shared" si="14"/>
        <v>8.5</v>
      </c>
      <c r="K149" s="331"/>
      <c r="L149" s="331">
        <v>5</v>
      </c>
      <c r="M149" s="332">
        <f>VLOOKUP(B149,Sheet1!$A$10:$C$222,3,FALSE)</f>
        <v>4</v>
      </c>
      <c r="N149" s="331"/>
      <c r="O149" s="380"/>
      <c r="P149" s="331">
        <v>1</v>
      </c>
      <c r="Q149" s="331">
        <v>20</v>
      </c>
      <c r="R149" s="360">
        <v>42173</v>
      </c>
      <c r="S149" s="322">
        <f t="shared" si="12"/>
        <v>66.5</v>
      </c>
      <c r="T149" s="351">
        <f t="shared" si="13"/>
        <v>7</v>
      </c>
      <c r="U149" s="203">
        <f t="shared" si="15"/>
        <v>6</v>
      </c>
      <c r="V149" s="204" t="str">
        <f>VLOOKUP(B149,'Projektni zadaci'!$A$2:$B$138,2,FALSE)</f>
        <v>Tipovi Racunara</v>
      </c>
    </row>
    <row r="150" spans="1:22" x14ac:dyDescent="0.2">
      <c r="A150" s="318">
        <f t="shared" si="16"/>
        <v>47</v>
      </c>
      <c r="B150" s="344" t="s">
        <v>231</v>
      </c>
      <c r="C150" s="319" t="s">
        <v>452</v>
      </c>
      <c r="D150" s="210">
        <v>5</v>
      </c>
      <c r="E150" s="389">
        <v>42110</v>
      </c>
      <c r="F150" s="210"/>
      <c r="G150" s="358">
        <v>42160</v>
      </c>
      <c r="H150" s="320">
        <v>3.5</v>
      </c>
      <c r="I150" s="320"/>
      <c r="J150" s="207">
        <f t="shared" si="14"/>
        <v>3.5</v>
      </c>
      <c r="K150" s="207"/>
      <c r="L150" s="207"/>
      <c r="M150" s="315">
        <f>VLOOKUP(B150,Sheet1!$A$10:$C$222,3,FALSE)</f>
        <v>1</v>
      </c>
      <c r="N150" s="207">
        <v>4</v>
      </c>
      <c r="O150" s="379">
        <v>42243</v>
      </c>
      <c r="P150" s="207"/>
      <c r="Q150" s="207"/>
      <c r="R150" s="358"/>
      <c r="S150" s="322">
        <f t="shared" si="12"/>
        <v>12.5</v>
      </c>
      <c r="T150" s="323">
        <f t="shared" si="13"/>
        <v>5</v>
      </c>
      <c r="U150" s="1">
        <f t="shared" si="15"/>
        <v>5</v>
      </c>
      <c r="V150" t="str">
        <f>VLOOKUP(B150,'Projektni zadaci'!$A$2:$B$138,2,FALSE)</f>
        <v>tranzakcija</v>
      </c>
    </row>
    <row r="151" spans="1:22" s="410" customFormat="1" x14ac:dyDescent="0.2">
      <c r="A151" s="397">
        <f t="shared" si="16"/>
        <v>48</v>
      </c>
      <c r="B151" s="398" t="s">
        <v>232</v>
      </c>
      <c r="C151" s="399" t="s">
        <v>453</v>
      </c>
      <c r="D151" s="400">
        <v>5</v>
      </c>
      <c r="E151" s="401">
        <v>42110</v>
      </c>
      <c r="F151" s="400">
        <v>13</v>
      </c>
      <c r="G151" s="402">
        <v>42160</v>
      </c>
      <c r="H151" s="403">
        <v>4</v>
      </c>
      <c r="I151" s="403">
        <v>4</v>
      </c>
      <c r="J151" s="404">
        <f t="shared" si="14"/>
        <v>8</v>
      </c>
      <c r="K151" s="404"/>
      <c r="L151" s="404">
        <v>5</v>
      </c>
      <c r="M151" s="400">
        <f>VLOOKUP(B151,Sheet1!$A$10:$C$222,3,FALSE)</f>
        <v>4</v>
      </c>
      <c r="N151" s="404">
        <v>13</v>
      </c>
      <c r="O151" s="405">
        <v>42173</v>
      </c>
      <c r="P151" s="404">
        <v>1</v>
      </c>
      <c r="Q151" s="404">
        <v>20</v>
      </c>
      <c r="R151" s="402">
        <v>42173</v>
      </c>
      <c r="S151" s="407">
        <f t="shared" si="12"/>
        <v>63</v>
      </c>
      <c r="T151" s="408">
        <f t="shared" si="13"/>
        <v>7</v>
      </c>
      <c r="U151" s="409">
        <f t="shared" si="15"/>
        <v>5</v>
      </c>
      <c r="V151" s="410" t="str">
        <f>VLOOKUP(B151,'Projektni zadaci'!$A$2:$B$138,2,FALSE)</f>
        <v>Učenje kroz igru.doc</v>
      </c>
    </row>
    <row r="152" spans="1:22" x14ac:dyDescent="0.2">
      <c r="A152" s="318">
        <f t="shared" si="16"/>
        <v>49</v>
      </c>
      <c r="B152" s="344" t="s">
        <v>150</v>
      </c>
      <c r="C152" s="319" t="s">
        <v>151</v>
      </c>
      <c r="D152" s="210">
        <v>14</v>
      </c>
      <c r="E152" s="389">
        <v>42110</v>
      </c>
      <c r="F152" s="207">
        <v>14</v>
      </c>
      <c r="G152" s="456">
        <v>42243</v>
      </c>
      <c r="H152" s="320">
        <v>5</v>
      </c>
      <c r="I152" s="320">
        <v>5</v>
      </c>
      <c r="J152" s="207">
        <f t="shared" si="14"/>
        <v>10</v>
      </c>
      <c r="K152" s="207"/>
      <c r="L152" s="207"/>
      <c r="M152" s="315">
        <f>VLOOKUP(B152,Sheet1!$A$10:$C$222,3,FALSE)</f>
        <v>4</v>
      </c>
      <c r="P152" s="207"/>
      <c r="Q152" s="207"/>
      <c r="R152" s="357"/>
      <c r="S152" s="322">
        <f>IF(F152&gt;0,F152*2+J152+L152+M152+Q152,D152+#REF!+J152+L152+M152+Q152)</f>
        <v>42</v>
      </c>
      <c r="T152" s="323">
        <f t="shared" si="13"/>
        <v>5</v>
      </c>
      <c r="U152" s="1">
        <f t="shared" si="15"/>
        <v>6</v>
      </c>
      <c r="V152" t="str">
        <f>VLOOKUP(B152,'Projektni zadaci'!$A$2:$B$138,2,FALSE)</f>
        <v>ulazni i izlazni uređaji.doc</v>
      </c>
    </row>
    <row r="153" spans="1:22" x14ac:dyDescent="0.2">
      <c r="A153" s="318">
        <f t="shared" si="16"/>
        <v>50</v>
      </c>
      <c r="B153" s="344" t="s">
        <v>233</v>
      </c>
      <c r="C153" s="319" t="s">
        <v>454</v>
      </c>
      <c r="D153" s="210">
        <v>10</v>
      </c>
      <c r="E153" s="389">
        <v>42110</v>
      </c>
      <c r="F153" s="210"/>
      <c r="G153" s="358">
        <v>42160</v>
      </c>
      <c r="H153" s="320">
        <v>3.5</v>
      </c>
      <c r="I153" s="320">
        <v>4</v>
      </c>
      <c r="J153" s="207">
        <f t="shared" si="14"/>
        <v>7.5</v>
      </c>
      <c r="K153" s="207"/>
      <c r="L153" s="207"/>
      <c r="M153" s="315">
        <f>VLOOKUP(B153,Sheet1!$A$10:$C$222,3,FALSE)</f>
        <v>3</v>
      </c>
      <c r="N153" s="207">
        <v>8</v>
      </c>
      <c r="O153" s="379">
        <v>42243</v>
      </c>
      <c r="P153" s="207"/>
      <c r="Q153" s="207"/>
      <c r="R153" s="357"/>
      <c r="S153" s="322">
        <f t="shared" si="12"/>
        <v>26.5</v>
      </c>
      <c r="T153" s="323">
        <f t="shared" si="13"/>
        <v>5</v>
      </c>
      <c r="U153" s="1">
        <f t="shared" si="15"/>
        <v>5</v>
      </c>
      <c r="V153" t="str">
        <f>VLOOKUP(B153,'Projektni zadaci'!$A$2:$B$138,2,FALSE)</f>
        <v>Vestacka Inteligencija</v>
      </c>
    </row>
    <row r="154" spans="1:22" x14ac:dyDescent="0.2">
      <c r="A154" s="318">
        <f t="shared" si="16"/>
        <v>51</v>
      </c>
      <c r="B154" s="344" t="s">
        <v>234</v>
      </c>
      <c r="C154" s="319" t="s">
        <v>455</v>
      </c>
      <c r="D154" s="210">
        <v>2</v>
      </c>
      <c r="E154" s="389">
        <v>42110</v>
      </c>
      <c r="F154" s="210"/>
      <c r="G154" s="358">
        <v>42160</v>
      </c>
      <c r="H154" s="320"/>
      <c r="I154" s="320"/>
      <c r="J154" s="207">
        <f t="shared" si="14"/>
        <v>0</v>
      </c>
      <c r="K154" s="207"/>
      <c r="L154" s="207"/>
      <c r="M154" s="315">
        <f>VLOOKUP(B154,Sheet1!$A$10:$C$222,3,FALSE)</f>
        <v>1</v>
      </c>
      <c r="N154" s="207"/>
      <c r="O154" s="379"/>
      <c r="P154" s="207"/>
      <c r="Q154" s="207"/>
      <c r="R154" s="357"/>
      <c r="S154" s="322">
        <f t="shared" si="12"/>
        <v>3</v>
      </c>
      <c r="T154" s="323">
        <f t="shared" si="13"/>
        <v>5</v>
      </c>
      <c r="U154" s="1">
        <f t="shared" si="15"/>
        <v>5</v>
      </c>
      <c r="V154" t="str">
        <f>VLOOKUP(B154,'Projektni zadaci'!$A$2:$B$138,2,FALSE)</f>
        <v>Virtuelna obuka.doc</v>
      </c>
    </row>
    <row r="155" spans="1:22" x14ac:dyDescent="0.2">
      <c r="A155" s="318">
        <f t="shared" si="16"/>
        <v>52</v>
      </c>
      <c r="B155" s="344" t="s">
        <v>235</v>
      </c>
      <c r="C155" s="319" t="s">
        <v>456</v>
      </c>
      <c r="D155" s="210"/>
      <c r="E155" s="389">
        <v>42110</v>
      </c>
      <c r="F155" s="210"/>
      <c r="G155" s="358">
        <v>42160</v>
      </c>
      <c r="H155" s="320"/>
      <c r="I155" s="320"/>
      <c r="J155" s="207">
        <f t="shared" si="14"/>
        <v>0</v>
      </c>
      <c r="K155" s="207"/>
      <c r="L155" s="207"/>
      <c r="M155" s="315">
        <f>VLOOKUP(B155,Sheet1!$A$10:$C$222,3,FALSE)</f>
        <v>0</v>
      </c>
      <c r="N155" s="207"/>
      <c r="O155" s="379"/>
      <c r="P155" s="207"/>
      <c r="Q155" s="207"/>
      <c r="R155" s="357"/>
      <c r="S155" s="322">
        <f t="shared" si="12"/>
        <v>0</v>
      </c>
      <c r="T155" s="323">
        <f t="shared" si="13"/>
        <v>5</v>
      </c>
      <c r="U155" s="1">
        <f t="shared" si="15"/>
        <v>5</v>
      </c>
      <c r="V155" t="e">
        <f>VLOOKUP(B155,'Projektni zadaci'!$A$2:$B$138,2,FALSE)</f>
        <v>#N/A</v>
      </c>
    </row>
    <row r="156" spans="1:22" s="410" customFormat="1" x14ac:dyDescent="0.2">
      <c r="A156" s="397">
        <f t="shared" si="16"/>
        <v>53</v>
      </c>
      <c r="B156" s="398" t="s">
        <v>236</v>
      </c>
      <c r="C156" s="399" t="s">
        <v>457</v>
      </c>
      <c r="D156" s="400">
        <v>12</v>
      </c>
      <c r="E156" s="401">
        <v>42173</v>
      </c>
      <c r="F156" s="400">
        <v>15</v>
      </c>
      <c r="G156" s="402">
        <v>42160</v>
      </c>
      <c r="H156" s="403">
        <v>4</v>
      </c>
      <c r="I156" s="403">
        <v>5</v>
      </c>
      <c r="J156" s="404">
        <f t="shared" si="14"/>
        <v>9</v>
      </c>
      <c r="K156" s="404"/>
      <c r="L156" s="404">
        <v>5</v>
      </c>
      <c r="M156" s="400">
        <f>VLOOKUP(B156,Sheet1!$A$10:$C$222,3,FALSE)</f>
        <v>4</v>
      </c>
      <c r="N156" s="404"/>
      <c r="O156" s="405"/>
      <c r="P156" s="404">
        <v>1</v>
      </c>
      <c r="Q156" s="404">
        <v>20</v>
      </c>
      <c r="R156" s="402">
        <v>42173</v>
      </c>
      <c r="S156" s="407">
        <f t="shared" si="12"/>
        <v>65</v>
      </c>
      <c r="T156" s="408">
        <f t="shared" si="13"/>
        <v>7</v>
      </c>
      <c r="U156" s="409">
        <f t="shared" si="15"/>
        <v>5</v>
      </c>
      <c r="V156" s="410" t="str">
        <f>VLOOKUP(B156,'Projektni zadaci'!$A$2:$B$138,2,FALSE)</f>
        <v>Zastita informacija</v>
      </c>
    </row>
    <row r="157" spans="1:22" x14ac:dyDescent="0.2">
      <c r="A157" s="318">
        <f t="shared" si="16"/>
        <v>54</v>
      </c>
      <c r="B157" s="344" t="s">
        <v>237</v>
      </c>
      <c r="C157" s="319" t="s">
        <v>458</v>
      </c>
      <c r="D157" s="210">
        <v>5</v>
      </c>
      <c r="E157" s="389">
        <v>42110</v>
      </c>
      <c r="F157" s="210"/>
      <c r="G157" s="358">
        <v>42160</v>
      </c>
      <c r="H157" s="320">
        <v>4</v>
      </c>
      <c r="I157" s="320"/>
      <c r="J157" s="207">
        <f t="shared" si="14"/>
        <v>4</v>
      </c>
      <c r="K157" s="207"/>
      <c r="L157" s="207"/>
      <c r="M157" s="315">
        <f>VLOOKUP(B157,Sheet1!$A$10:$C$222,3,FALSE)</f>
        <v>2</v>
      </c>
      <c r="N157" s="207"/>
      <c r="O157" s="379"/>
      <c r="P157" s="207"/>
      <c r="Q157" s="207"/>
      <c r="R157" s="357"/>
      <c r="S157" s="322">
        <f t="shared" si="12"/>
        <v>11</v>
      </c>
      <c r="T157" s="323">
        <f t="shared" si="13"/>
        <v>5</v>
      </c>
      <c r="U157" s="1">
        <f t="shared" si="15"/>
        <v>5</v>
      </c>
      <c r="V157" t="str">
        <f>VLOOKUP(B157,'Projektni zadaci'!$A$2:$B$138,2,FALSE)</f>
        <v>zaštita privatnosti.doc</v>
      </c>
    </row>
    <row r="158" spans="1:22" x14ac:dyDescent="0.2">
      <c r="A158" s="318">
        <f t="shared" si="16"/>
        <v>55</v>
      </c>
      <c r="B158" s="344" t="s">
        <v>238</v>
      </c>
      <c r="C158" s="319" t="s">
        <v>459</v>
      </c>
      <c r="D158" s="210">
        <v>9</v>
      </c>
      <c r="E158" s="389">
        <v>42110</v>
      </c>
      <c r="F158" s="210"/>
      <c r="G158" s="358">
        <v>42160</v>
      </c>
      <c r="H158" s="320">
        <v>2.5</v>
      </c>
      <c r="I158" s="320">
        <v>4.5</v>
      </c>
      <c r="J158" s="207">
        <f t="shared" si="14"/>
        <v>7</v>
      </c>
      <c r="K158" s="207"/>
      <c r="L158" s="207"/>
      <c r="M158" s="315">
        <f>VLOOKUP(B158,Sheet1!$A$10:$C$222,3,FALSE)</f>
        <v>3</v>
      </c>
      <c r="N158" s="207">
        <v>16</v>
      </c>
      <c r="O158" s="379">
        <v>42243</v>
      </c>
      <c r="P158" s="207"/>
      <c r="Q158" s="207"/>
      <c r="R158" s="358"/>
      <c r="S158" s="322">
        <f t="shared" si="12"/>
        <v>42</v>
      </c>
      <c r="T158" s="323">
        <f t="shared" si="13"/>
        <v>5</v>
      </c>
      <c r="U158" s="1">
        <f t="shared" si="15"/>
        <v>5</v>
      </c>
      <c r="V158" t="str">
        <f>VLOOKUP(B158,'Projektni zadaci'!$A$2:$B$138,2,FALSE)</f>
        <v>Hardver, Softver, Informacione tehnologije (IT)</v>
      </c>
    </row>
    <row r="159" spans="1:22" x14ac:dyDescent="0.2">
      <c r="A159" s="318">
        <f t="shared" si="16"/>
        <v>56</v>
      </c>
      <c r="B159" s="344" t="s">
        <v>239</v>
      </c>
      <c r="C159" s="319" t="s">
        <v>460</v>
      </c>
      <c r="D159" s="210">
        <v>13</v>
      </c>
      <c r="E159" s="389">
        <v>42110</v>
      </c>
      <c r="F159" s="210"/>
      <c r="G159" s="358">
        <v>42160</v>
      </c>
      <c r="H159" s="320"/>
      <c r="I159" s="320"/>
      <c r="J159" s="207">
        <f t="shared" si="14"/>
        <v>0</v>
      </c>
      <c r="K159" s="207"/>
      <c r="L159" s="207"/>
      <c r="M159" s="315">
        <f>VLOOKUP(B159,Sheet1!$A$10:$C$222,3,FALSE)</f>
        <v>2</v>
      </c>
      <c r="N159" s="207">
        <v>10</v>
      </c>
      <c r="O159" s="379">
        <v>42194</v>
      </c>
      <c r="P159" s="207"/>
      <c r="Q159" s="207"/>
      <c r="R159" s="357"/>
      <c r="S159" s="322">
        <f t="shared" si="12"/>
        <v>22</v>
      </c>
      <c r="T159" s="323">
        <f t="shared" si="13"/>
        <v>5</v>
      </c>
      <c r="U159" s="1">
        <f t="shared" si="15"/>
        <v>6</v>
      </c>
      <c r="V159" t="str">
        <f>VLOOKUP(B159,'Projektni zadaci'!$A$2:$B$138,2,FALSE)</f>
        <v>Vrste i tipovi računara</v>
      </c>
    </row>
    <row r="160" spans="1:22" x14ac:dyDescent="0.2">
      <c r="A160" s="318">
        <f t="shared" si="16"/>
        <v>57</v>
      </c>
      <c r="B160" s="344" t="s">
        <v>240</v>
      </c>
      <c r="C160" s="319" t="s">
        <v>461</v>
      </c>
      <c r="D160" s="210">
        <v>4</v>
      </c>
      <c r="E160" s="389">
        <v>42110</v>
      </c>
      <c r="F160" s="210"/>
      <c r="G160" s="358">
        <v>42160</v>
      </c>
      <c r="H160" s="320"/>
      <c r="I160" s="320">
        <v>0</v>
      </c>
      <c r="J160" s="207">
        <f t="shared" si="14"/>
        <v>0</v>
      </c>
      <c r="K160" s="207"/>
      <c r="L160" s="207"/>
      <c r="M160" s="315">
        <f>VLOOKUP(B160,Sheet1!$A$10:$C$222,3,FALSE)</f>
        <v>2</v>
      </c>
      <c r="N160" s="207">
        <v>5</v>
      </c>
      <c r="O160" s="379">
        <v>42194</v>
      </c>
      <c r="P160" s="207"/>
      <c r="Q160" s="207"/>
      <c r="R160" s="358"/>
      <c r="S160" s="322">
        <f t="shared" si="12"/>
        <v>12</v>
      </c>
      <c r="T160" s="323">
        <f t="shared" si="13"/>
        <v>5</v>
      </c>
      <c r="U160" s="1">
        <f t="shared" si="15"/>
        <v>5</v>
      </c>
      <c r="V160" t="str">
        <f>VLOOKUP(B160,'Projektni zadaci'!$A$2:$B$138,2,FALSE)</f>
        <v>Glavni delovi računara</v>
      </c>
    </row>
    <row r="161" spans="1:22" x14ac:dyDescent="0.2">
      <c r="A161" s="318">
        <f t="shared" si="16"/>
        <v>58</v>
      </c>
      <c r="B161" s="344" t="s">
        <v>241</v>
      </c>
      <c r="C161" s="319" t="s">
        <v>462</v>
      </c>
      <c r="D161" s="210">
        <v>5</v>
      </c>
      <c r="E161" s="389">
        <v>42110</v>
      </c>
      <c r="F161" s="210"/>
      <c r="G161" s="358">
        <v>42160</v>
      </c>
      <c r="H161" s="320">
        <v>2.5</v>
      </c>
      <c r="I161" s="320"/>
      <c r="J161" s="207">
        <f t="shared" si="14"/>
        <v>2.5</v>
      </c>
      <c r="K161" s="321"/>
      <c r="L161" s="321"/>
      <c r="M161" s="315">
        <f>VLOOKUP(B161,Sheet1!$A$10:$C$222,3,FALSE)</f>
        <v>3</v>
      </c>
      <c r="N161" s="207">
        <v>0</v>
      </c>
      <c r="O161" s="378">
        <v>42194</v>
      </c>
      <c r="P161" s="327"/>
      <c r="Q161" s="335"/>
      <c r="R161" s="364"/>
      <c r="S161" s="322">
        <f t="shared" si="12"/>
        <v>10.5</v>
      </c>
      <c r="T161" s="323">
        <f t="shared" si="13"/>
        <v>5</v>
      </c>
      <c r="U161" s="1">
        <f t="shared" si="15"/>
        <v>5</v>
      </c>
      <c r="V161" t="str">
        <f>VLOOKUP(B161,'Projektni zadaci'!$A$2:$B$138,2,FALSE)</f>
        <v>Rad računara</v>
      </c>
    </row>
    <row r="162" spans="1:22" x14ac:dyDescent="0.2">
      <c r="A162" s="318">
        <f t="shared" si="16"/>
        <v>59</v>
      </c>
      <c r="B162" s="344" t="s">
        <v>242</v>
      </c>
      <c r="C162" s="319" t="s">
        <v>463</v>
      </c>
      <c r="D162" s="210">
        <v>2</v>
      </c>
      <c r="E162" s="389">
        <v>42110</v>
      </c>
      <c r="F162" s="210"/>
      <c r="G162" s="358">
        <v>42160</v>
      </c>
      <c r="H162" s="320">
        <v>5</v>
      </c>
      <c r="I162" s="320"/>
      <c r="J162" s="207">
        <f t="shared" si="14"/>
        <v>5</v>
      </c>
      <c r="K162" s="207"/>
      <c r="L162" s="207"/>
      <c r="M162" s="315">
        <f>VLOOKUP(B162,Sheet1!$A$10:$C$222,3,FALSE)</f>
        <v>4</v>
      </c>
      <c r="N162" s="207"/>
      <c r="O162" s="379"/>
      <c r="P162" s="207"/>
      <c r="Q162" s="207"/>
      <c r="R162" s="358"/>
      <c r="S162" s="322">
        <f t="shared" si="12"/>
        <v>11</v>
      </c>
      <c r="T162" s="323">
        <f t="shared" si="13"/>
        <v>5</v>
      </c>
      <c r="U162" s="1">
        <f t="shared" si="15"/>
        <v>5</v>
      </c>
      <c r="V162" t="str">
        <f>VLOOKUP(B162,'Projektni zadaci'!$A$2:$B$138,2,FALSE)</f>
        <v>CPU -Centralna procesorska jedinica</v>
      </c>
    </row>
    <row r="163" spans="1:22" x14ac:dyDescent="0.2">
      <c r="A163" s="318">
        <f t="shared" si="16"/>
        <v>60</v>
      </c>
      <c r="B163" s="344" t="s">
        <v>243</v>
      </c>
      <c r="C163" s="319" t="s">
        <v>464</v>
      </c>
      <c r="D163" s="210"/>
      <c r="E163" s="389">
        <v>42110</v>
      </c>
      <c r="F163" s="210"/>
      <c r="G163" s="358">
        <v>42160</v>
      </c>
      <c r="H163" s="320"/>
      <c r="I163" s="320"/>
      <c r="J163" s="207">
        <f t="shared" si="14"/>
        <v>0</v>
      </c>
      <c r="K163" s="207"/>
      <c r="L163" s="207"/>
      <c r="M163" s="315">
        <f>VLOOKUP(B163,Sheet1!$A$10:$C$222,3,FALSE)</f>
        <v>1</v>
      </c>
      <c r="N163" s="207"/>
      <c r="O163" s="379"/>
      <c r="P163" s="207"/>
      <c r="Q163" s="207"/>
      <c r="R163" s="357"/>
      <c r="S163" s="322">
        <f t="shared" si="12"/>
        <v>1</v>
      </c>
      <c r="T163" s="323">
        <f t="shared" si="13"/>
        <v>5</v>
      </c>
      <c r="U163" s="1">
        <f t="shared" si="15"/>
        <v>5</v>
      </c>
      <c r="V163" t="str">
        <f>VLOOKUP(B163,'Projektni zadaci'!$A$2:$B$138,2,FALSE)</f>
        <v>Sistemski softver – Operativni sistem</v>
      </c>
    </row>
    <row r="164" spans="1:22" x14ac:dyDescent="0.2">
      <c r="A164" s="318">
        <f t="shared" si="16"/>
        <v>61</v>
      </c>
      <c r="B164" s="344" t="s">
        <v>244</v>
      </c>
      <c r="C164" s="319" t="s">
        <v>465</v>
      </c>
      <c r="D164" s="210"/>
      <c r="E164" s="389">
        <v>42110</v>
      </c>
      <c r="F164" s="210"/>
      <c r="G164" s="358">
        <v>42160</v>
      </c>
      <c r="H164" s="320"/>
      <c r="I164" s="320"/>
      <c r="J164" s="207">
        <f t="shared" si="14"/>
        <v>0</v>
      </c>
      <c r="K164" s="207"/>
      <c r="L164" s="207"/>
      <c r="M164" s="315">
        <f>VLOOKUP(B164,Sheet1!$A$10:$C$222,3,FALSE)</f>
        <v>0</v>
      </c>
      <c r="N164" s="207"/>
      <c r="O164" s="379"/>
      <c r="P164" s="207"/>
      <c r="Q164" s="207"/>
      <c r="R164" s="358"/>
      <c r="S164" s="322">
        <f t="shared" si="12"/>
        <v>0</v>
      </c>
      <c r="T164" s="323">
        <f t="shared" si="13"/>
        <v>5</v>
      </c>
      <c r="U164" s="1">
        <f t="shared" si="15"/>
        <v>5</v>
      </c>
      <c r="V164" t="e">
        <f>VLOOKUP(B164,'Projektni zadaci'!$A$2:$B$138,2,FALSE)</f>
        <v>#N/A</v>
      </c>
    </row>
    <row r="165" spans="1:22" s="439" customFormat="1" x14ac:dyDescent="0.2">
      <c r="A165" s="427">
        <f t="shared" si="16"/>
        <v>62</v>
      </c>
      <c r="B165" s="440" t="s">
        <v>245</v>
      </c>
      <c r="C165" s="441" t="s">
        <v>466</v>
      </c>
      <c r="D165" s="430">
        <v>13</v>
      </c>
      <c r="E165" s="431">
        <v>42194</v>
      </c>
      <c r="F165" s="430">
        <v>13</v>
      </c>
      <c r="G165" s="432">
        <v>42160</v>
      </c>
      <c r="H165" s="433">
        <v>5</v>
      </c>
      <c r="I165" s="433">
        <v>5</v>
      </c>
      <c r="J165" s="434">
        <f t="shared" si="14"/>
        <v>10</v>
      </c>
      <c r="K165" s="434"/>
      <c r="L165" s="434">
        <v>5</v>
      </c>
      <c r="M165" s="430">
        <f>VLOOKUP(B165,Sheet1!$A$10:$C$222,3,FALSE)</f>
        <v>4</v>
      </c>
      <c r="N165" s="434"/>
      <c r="O165" s="435"/>
      <c r="P165" s="434"/>
      <c r="Q165" s="434"/>
      <c r="R165" s="436"/>
      <c r="S165" s="437">
        <f t="shared" si="12"/>
        <v>45</v>
      </c>
      <c r="T165" s="438">
        <f t="shared" si="13"/>
        <v>5</v>
      </c>
      <c r="U165" s="442">
        <f t="shared" si="15"/>
        <v>6</v>
      </c>
      <c r="V165" s="439" t="str">
        <f>VLOOKUP(B165,'Projektni zadaci'!$A$2:$B$138,2,FALSE)</f>
        <v>Projektovanje i razvoj informacionog sistema</v>
      </c>
    </row>
    <row r="166" spans="1:22" x14ac:dyDescent="0.2">
      <c r="A166" s="318">
        <f t="shared" si="16"/>
        <v>63</v>
      </c>
      <c r="B166" s="344" t="s">
        <v>246</v>
      </c>
      <c r="C166" s="319" t="s">
        <v>467</v>
      </c>
      <c r="D166" s="210"/>
      <c r="E166" s="389">
        <v>42110</v>
      </c>
      <c r="F166" s="210"/>
      <c r="G166" s="358">
        <v>42160</v>
      </c>
      <c r="H166" s="320">
        <v>5</v>
      </c>
      <c r="I166" s="320">
        <v>5</v>
      </c>
      <c r="J166" s="207">
        <f t="shared" si="14"/>
        <v>10</v>
      </c>
      <c r="K166" s="207"/>
      <c r="L166" s="207"/>
      <c r="M166" s="315">
        <f>VLOOKUP(B166,Sheet1!$A$10:$C$222,3,FALSE)</f>
        <v>1</v>
      </c>
      <c r="N166" s="207">
        <v>2</v>
      </c>
      <c r="O166" s="379">
        <v>27815</v>
      </c>
      <c r="P166" s="207"/>
      <c r="Q166" s="207"/>
      <c r="R166" s="358"/>
      <c r="S166" s="322">
        <f t="shared" si="12"/>
        <v>15</v>
      </c>
      <c r="T166" s="323">
        <f t="shared" si="13"/>
        <v>5</v>
      </c>
      <c r="U166" s="1">
        <f t="shared" si="15"/>
        <v>5</v>
      </c>
      <c r="V166" t="str">
        <f>VLOOKUP(B166,'Projektni zadaci'!$A$2:$B$138,2,FALSE)</f>
        <v>LAN i WAN</v>
      </c>
    </row>
    <row r="167" spans="1:22" x14ac:dyDescent="0.2">
      <c r="A167" s="318">
        <f t="shared" si="16"/>
        <v>64</v>
      </c>
      <c r="B167" s="344" t="s">
        <v>247</v>
      </c>
      <c r="C167" s="319" t="s">
        <v>468</v>
      </c>
      <c r="D167" s="210"/>
      <c r="E167" s="389">
        <v>42110</v>
      </c>
      <c r="F167" s="210"/>
      <c r="G167" s="358">
        <v>42160</v>
      </c>
      <c r="H167" s="320"/>
      <c r="I167" s="320"/>
      <c r="J167" s="207">
        <f t="shared" si="14"/>
        <v>0</v>
      </c>
      <c r="K167" s="321"/>
      <c r="L167" s="321"/>
      <c r="M167" s="315">
        <f>VLOOKUP(B167,Sheet1!$A$10:$C$222,3,FALSE)</f>
        <v>1</v>
      </c>
      <c r="N167" s="207"/>
      <c r="O167" s="378"/>
      <c r="P167" s="327"/>
      <c r="Q167" s="327"/>
      <c r="R167" s="363"/>
      <c r="S167" s="322">
        <f t="shared" si="12"/>
        <v>1</v>
      </c>
      <c r="T167" s="323">
        <f t="shared" si="13"/>
        <v>5</v>
      </c>
      <c r="U167" s="1">
        <f t="shared" si="15"/>
        <v>5</v>
      </c>
      <c r="V167" t="e">
        <f>VLOOKUP(B167,'Projektni zadaci'!$A$2:$B$138,2,FALSE)</f>
        <v>#N/A</v>
      </c>
    </row>
    <row r="168" spans="1:22" x14ac:dyDescent="0.2">
      <c r="A168" s="318">
        <f t="shared" si="16"/>
        <v>65</v>
      </c>
      <c r="B168" s="344" t="s">
        <v>248</v>
      </c>
      <c r="C168" s="319" t="s">
        <v>469</v>
      </c>
      <c r="D168" s="210">
        <v>3</v>
      </c>
      <c r="E168" s="389">
        <v>42110</v>
      </c>
      <c r="F168" s="210"/>
      <c r="G168" s="358">
        <v>42160</v>
      </c>
      <c r="H168" s="320">
        <v>5</v>
      </c>
      <c r="I168" s="320"/>
      <c r="J168" s="207">
        <f t="shared" si="14"/>
        <v>5</v>
      </c>
      <c r="K168" s="207"/>
      <c r="L168" s="207"/>
      <c r="M168" s="315">
        <f>VLOOKUP(B168,Sheet1!$A$10:$C$222,3,FALSE)</f>
        <v>1</v>
      </c>
      <c r="N168" s="207"/>
      <c r="O168" s="379"/>
      <c r="P168" s="207"/>
      <c r="Q168" s="207"/>
      <c r="R168" s="358"/>
      <c r="S168" s="322">
        <f t="shared" si="12"/>
        <v>9</v>
      </c>
      <c r="T168" s="323">
        <f t="shared" si="13"/>
        <v>5</v>
      </c>
      <c r="U168" s="1">
        <f t="shared" si="15"/>
        <v>5</v>
      </c>
      <c r="V168" t="str">
        <f>VLOOKUP(B168,'Projektni zadaci'!$A$2:$B$138,2,FALSE)</f>
        <v>Primena računara u sportu</v>
      </c>
    </row>
    <row r="169" spans="1:22" x14ac:dyDescent="0.2">
      <c r="A169" s="318">
        <f t="shared" si="16"/>
        <v>66</v>
      </c>
      <c r="B169" s="344" t="s">
        <v>249</v>
      </c>
      <c r="C169" s="319" t="s">
        <v>470</v>
      </c>
      <c r="D169" s="210"/>
      <c r="E169" s="389">
        <v>42110</v>
      </c>
      <c r="F169" s="210"/>
      <c r="G169" s="358">
        <v>42160</v>
      </c>
      <c r="H169" s="320"/>
      <c r="I169" s="320"/>
      <c r="J169" s="207">
        <f t="shared" si="14"/>
        <v>0</v>
      </c>
      <c r="K169" s="207"/>
      <c r="L169" s="207"/>
      <c r="M169" s="315">
        <f>VLOOKUP(B169,Sheet1!$A$10:$C$222,3,FALSE)</f>
        <v>0</v>
      </c>
      <c r="N169" s="207"/>
      <c r="O169" s="378"/>
      <c r="P169" s="207"/>
      <c r="Q169" s="207"/>
      <c r="R169" s="358"/>
      <c r="S169" s="322">
        <f t="shared" si="12"/>
        <v>0</v>
      </c>
      <c r="T169" s="323">
        <f t="shared" si="13"/>
        <v>5</v>
      </c>
      <c r="U169" s="1">
        <f t="shared" si="15"/>
        <v>5</v>
      </c>
      <c r="V169" t="e">
        <f>VLOOKUP(B169,'Projektni zadaci'!$A$2:$B$138,2,FALSE)</f>
        <v>#N/A</v>
      </c>
    </row>
    <row r="170" spans="1:22" x14ac:dyDescent="0.2">
      <c r="A170" s="318">
        <f t="shared" si="16"/>
        <v>67</v>
      </c>
      <c r="B170" s="344" t="s">
        <v>250</v>
      </c>
      <c r="C170" s="319" t="s">
        <v>471</v>
      </c>
      <c r="D170" s="210"/>
      <c r="E170" s="389">
        <v>42110</v>
      </c>
      <c r="F170" s="210"/>
      <c r="G170" s="358">
        <v>42160</v>
      </c>
      <c r="H170" s="320"/>
      <c r="I170" s="320"/>
      <c r="J170" s="207">
        <f t="shared" si="14"/>
        <v>0</v>
      </c>
      <c r="K170" s="207"/>
      <c r="L170" s="207"/>
      <c r="M170" s="315">
        <f>VLOOKUP(B170,Sheet1!$A$10:$C$222,3,FALSE)</f>
        <v>0</v>
      </c>
      <c r="N170" s="207"/>
      <c r="O170" s="379"/>
      <c r="P170" s="207"/>
      <c r="Q170" s="207"/>
      <c r="R170" s="357"/>
      <c r="S170" s="322">
        <f t="shared" si="12"/>
        <v>0</v>
      </c>
      <c r="T170" s="323">
        <f t="shared" si="13"/>
        <v>5</v>
      </c>
      <c r="U170" s="1">
        <f t="shared" si="15"/>
        <v>5</v>
      </c>
      <c r="V170" t="e">
        <f>VLOOKUP(B170,'Projektni zadaci'!$A$2:$B$138,2,FALSE)</f>
        <v>#N/A</v>
      </c>
    </row>
    <row r="171" spans="1:22" x14ac:dyDescent="0.2">
      <c r="A171" s="365">
        <f t="shared" si="16"/>
        <v>68</v>
      </c>
      <c r="B171" s="366" t="s">
        <v>251</v>
      </c>
      <c r="C171" s="367" t="s">
        <v>472</v>
      </c>
      <c r="D171" s="368">
        <v>13</v>
      </c>
      <c r="E171" s="391">
        <v>42110</v>
      </c>
      <c r="F171" s="368">
        <v>19</v>
      </c>
      <c r="G171" s="374">
        <v>42160</v>
      </c>
      <c r="H171" s="369">
        <v>5</v>
      </c>
      <c r="I171" s="369">
        <v>5</v>
      </c>
      <c r="J171" s="370">
        <f t="shared" si="14"/>
        <v>10</v>
      </c>
      <c r="K171" s="370"/>
      <c r="L171" s="370">
        <v>5</v>
      </c>
      <c r="M171" s="368">
        <f>VLOOKUP(B171,Sheet1!$A$10:$C$222,3,FALSE)</f>
        <v>4</v>
      </c>
      <c r="N171" s="370"/>
      <c r="O171" s="383"/>
      <c r="P171" s="370">
        <v>1</v>
      </c>
      <c r="Q171" s="370">
        <v>30</v>
      </c>
      <c r="R171" s="371"/>
      <c r="S171" s="372">
        <f t="shared" si="12"/>
        <v>81</v>
      </c>
      <c r="T171" s="373">
        <f t="shared" si="13"/>
        <v>9</v>
      </c>
      <c r="U171" s="1">
        <f t="shared" si="15"/>
        <v>6</v>
      </c>
      <c r="V171" t="str">
        <f>VLOOKUP(B171,'Projektni zadaci'!$A$2:$B$138,2,FALSE)</f>
        <v>Primena računara u obrazovanju</v>
      </c>
    </row>
    <row r="172" spans="1:22" x14ac:dyDescent="0.2">
      <c r="A172" s="318">
        <f t="shared" si="16"/>
        <v>69</v>
      </c>
      <c r="B172" s="344" t="s">
        <v>252</v>
      </c>
      <c r="C172" s="319" t="s">
        <v>473</v>
      </c>
      <c r="D172" s="210">
        <v>12</v>
      </c>
      <c r="E172" s="389">
        <v>42110</v>
      </c>
      <c r="F172" s="210">
        <v>5</v>
      </c>
      <c r="G172" s="358">
        <v>42160</v>
      </c>
      <c r="H172" s="320">
        <v>5</v>
      </c>
      <c r="I172" s="320">
        <v>5</v>
      </c>
      <c r="J172" s="207">
        <f t="shared" si="14"/>
        <v>10</v>
      </c>
      <c r="K172" s="207"/>
      <c r="L172" s="207">
        <v>0</v>
      </c>
      <c r="M172" s="315">
        <f>VLOOKUP(B172,Sheet1!$A$10:$C$222,3,FALSE)</f>
        <v>3</v>
      </c>
      <c r="N172" s="207">
        <v>12</v>
      </c>
      <c r="O172" s="379">
        <v>42194</v>
      </c>
      <c r="P172" s="207"/>
      <c r="Q172" s="207">
        <v>20</v>
      </c>
      <c r="R172" s="357"/>
      <c r="S172" s="322">
        <f t="shared" si="12"/>
        <v>57</v>
      </c>
      <c r="T172" s="323">
        <f t="shared" si="13"/>
        <v>6</v>
      </c>
      <c r="U172" s="1">
        <f t="shared" si="15"/>
        <v>5</v>
      </c>
      <c r="V172" t="str">
        <f>VLOOKUP(B172,'Projektni zadaci'!$A$2:$B$138,2,FALSE)</f>
        <v>Primena računara u medicini</v>
      </c>
    </row>
    <row r="173" spans="1:22" x14ac:dyDescent="0.2">
      <c r="A173" s="318">
        <f t="shared" si="16"/>
        <v>70</v>
      </c>
      <c r="B173" s="344" t="s">
        <v>253</v>
      </c>
      <c r="C173" s="319" t="s">
        <v>474</v>
      </c>
      <c r="D173" s="210">
        <v>7</v>
      </c>
      <c r="E173" s="389">
        <v>42110</v>
      </c>
      <c r="F173" s="210">
        <v>10</v>
      </c>
      <c r="G173" s="358">
        <v>42160</v>
      </c>
      <c r="H173" s="320">
        <v>2.5</v>
      </c>
      <c r="I173" s="320">
        <v>3</v>
      </c>
      <c r="J173" s="207">
        <f t="shared" si="14"/>
        <v>5.5</v>
      </c>
      <c r="K173" s="207"/>
      <c r="L173" s="207"/>
      <c r="M173" s="315">
        <f>VLOOKUP(B173,Sheet1!$A$10:$C$222,3,FALSE)</f>
        <v>4</v>
      </c>
      <c r="N173" s="207">
        <v>10</v>
      </c>
      <c r="O173" s="379">
        <v>42243</v>
      </c>
      <c r="P173" s="207"/>
      <c r="Q173" s="207"/>
      <c r="R173" s="357"/>
      <c r="S173" s="322">
        <f t="shared" si="12"/>
        <v>29.5</v>
      </c>
      <c r="T173" s="323">
        <f t="shared" si="13"/>
        <v>5</v>
      </c>
      <c r="U173" s="1">
        <f t="shared" si="15"/>
        <v>5</v>
      </c>
      <c r="V173" t="str">
        <f>VLOOKUP(B173,'Projektni zadaci'!$A$2:$B$138,2,FALSE)</f>
        <v>Rad za računarom i ergonomija</v>
      </c>
    </row>
    <row r="174" spans="1:22" s="204" customFormat="1" x14ac:dyDescent="0.2">
      <c r="A174" s="328">
        <f t="shared" si="16"/>
        <v>71</v>
      </c>
      <c r="B174" s="349" t="s">
        <v>157</v>
      </c>
      <c r="C174" s="350" t="s">
        <v>158</v>
      </c>
      <c r="D174" s="332">
        <v>12</v>
      </c>
      <c r="E174" s="390">
        <v>42110</v>
      </c>
      <c r="F174" s="332">
        <v>15</v>
      </c>
      <c r="G174" s="360">
        <v>42160</v>
      </c>
      <c r="H174" s="330">
        <v>5</v>
      </c>
      <c r="I174" s="330">
        <v>5</v>
      </c>
      <c r="J174" s="331">
        <f t="shared" si="14"/>
        <v>10</v>
      </c>
      <c r="K174" s="331"/>
      <c r="L174" s="331">
        <v>4</v>
      </c>
      <c r="M174" s="332">
        <f>VLOOKUP(B174,Sheet1!$A$10:$C$222,3,FALSE)</f>
        <v>4</v>
      </c>
      <c r="N174" s="331"/>
      <c r="O174" s="380"/>
      <c r="P174" s="331">
        <v>1</v>
      </c>
      <c r="Q174" s="331">
        <v>16</v>
      </c>
      <c r="R174" s="359"/>
      <c r="S174" s="322">
        <f>IF(N174&gt;0,N174*2+J174+L174+M174+Q174,D174+F174+I174+J174+L174+M174+Q174)</f>
        <v>66</v>
      </c>
      <c r="T174" s="351">
        <f t="shared" si="13"/>
        <v>7</v>
      </c>
      <c r="U174" s="203">
        <f t="shared" si="15"/>
        <v>5</v>
      </c>
      <c r="V174" s="204" t="str">
        <f>VLOOKUP(B174,'Projektni zadaci'!$A$2:$B$138,2,FALSE)</f>
        <v>Elektronsko poslovanje</v>
      </c>
    </row>
    <row r="175" spans="1:22" x14ac:dyDescent="0.2">
      <c r="A175" s="318">
        <f t="shared" si="16"/>
        <v>72</v>
      </c>
      <c r="B175" s="344" t="s">
        <v>254</v>
      </c>
      <c r="C175" s="319" t="s">
        <v>475</v>
      </c>
      <c r="D175" s="210">
        <v>7</v>
      </c>
      <c r="E175" s="389">
        <v>42110</v>
      </c>
      <c r="F175" s="210">
        <v>11</v>
      </c>
      <c r="G175" s="358">
        <v>42160</v>
      </c>
      <c r="H175" s="320">
        <v>4</v>
      </c>
      <c r="I175" s="320">
        <v>4</v>
      </c>
      <c r="J175" s="207">
        <f t="shared" si="14"/>
        <v>8</v>
      </c>
      <c r="K175" s="207"/>
      <c r="L175" s="207"/>
      <c r="M175" s="315">
        <f>VLOOKUP(B175,Sheet1!$A$10:$C$222,3,FALSE)</f>
        <v>4</v>
      </c>
      <c r="N175" s="207">
        <v>6</v>
      </c>
      <c r="O175" s="379">
        <v>42194</v>
      </c>
      <c r="P175" s="207"/>
      <c r="Q175" s="207"/>
      <c r="R175" s="357"/>
      <c r="S175" s="322">
        <f t="shared" si="12"/>
        <v>24</v>
      </c>
      <c r="T175" s="323">
        <f t="shared" si="13"/>
        <v>5</v>
      </c>
      <c r="U175" s="1">
        <f t="shared" si="15"/>
        <v>5</v>
      </c>
      <c r="V175" t="str">
        <f>VLOOKUP(B175,'Projektni zadaci'!$A$2:$B$138,2,FALSE)</f>
        <v>Zaštita autorskih prava</v>
      </c>
    </row>
    <row r="176" spans="1:22" x14ac:dyDescent="0.2">
      <c r="A176" s="318">
        <f t="shared" si="16"/>
        <v>73</v>
      </c>
      <c r="B176" s="344" t="s">
        <v>255</v>
      </c>
      <c r="C176" s="319" t="s">
        <v>476</v>
      </c>
      <c r="D176" s="210">
        <v>8</v>
      </c>
      <c r="E176" s="389">
        <v>42110</v>
      </c>
      <c r="F176" s="210"/>
      <c r="G176" s="358">
        <v>42160</v>
      </c>
      <c r="H176" s="320">
        <v>5</v>
      </c>
      <c r="I176" s="320">
        <v>5</v>
      </c>
      <c r="J176" s="207">
        <f t="shared" si="14"/>
        <v>10</v>
      </c>
      <c r="K176" s="207"/>
      <c r="L176" s="207"/>
      <c r="M176" s="315">
        <f>VLOOKUP(B176,Sheet1!$A$10:$C$222,3,FALSE)</f>
        <v>4</v>
      </c>
      <c r="N176" s="207">
        <v>0</v>
      </c>
      <c r="O176" s="379">
        <v>42194</v>
      </c>
      <c r="P176" s="207"/>
      <c r="Q176" s="207"/>
      <c r="R176" s="358"/>
      <c r="S176" s="322">
        <f t="shared" si="12"/>
        <v>22</v>
      </c>
      <c r="T176" s="323">
        <f t="shared" si="13"/>
        <v>5</v>
      </c>
      <c r="U176" s="1">
        <f t="shared" si="15"/>
        <v>5</v>
      </c>
      <c r="V176" t="str">
        <f>VLOOKUP(B176,'Projektni zadaci'!$A$2:$B$138,2,FALSE)</f>
        <v>Mogućnosti 	cloudcomputing 	 turizmu/sportu</v>
      </c>
    </row>
    <row r="177" spans="1:22" s="204" customFormat="1" x14ac:dyDescent="0.2">
      <c r="A177" s="328">
        <f t="shared" si="16"/>
        <v>74</v>
      </c>
      <c r="B177" s="349" t="s">
        <v>256</v>
      </c>
      <c r="C177" s="350" t="s">
        <v>477</v>
      </c>
      <c r="D177" s="332">
        <v>13</v>
      </c>
      <c r="E177" s="390">
        <v>42110</v>
      </c>
      <c r="F177" s="332">
        <v>20</v>
      </c>
      <c r="G177" s="360">
        <v>42160</v>
      </c>
      <c r="H177" s="330">
        <v>5</v>
      </c>
      <c r="I177" s="330">
        <v>5</v>
      </c>
      <c r="J177" s="331">
        <f t="shared" si="14"/>
        <v>10</v>
      </c>
      <c r="K177" s="331"/>
      <c r="L177" s="331">
        <v>5</v>
      </c>
      <c r="M177" s="332">
        <f>VLOOKUP(B177,Sheet1!$A$10:$C$222,3,FALSE)</f>
        <v>3</v>
      </c>
      <c r="N177" s="331"/>
      <c r="O177" s="380"/>
      <c r="P177" s="331">
        <v>1</v>
      </c>
      <c r="Q177" s="331">
        <v>30</v>
      </c>
      <c r="R177" s="360">
        <v>42173</v>
      </c>
      <c r="S177" s="322">
        <f t="shared" si="12"/>
        <v>81</v>
      </c>
      <c r="T177" s="351">
        <f t="shared" si="13"/>
        <v>9</v>
      </c>
      <c r="U177" s="203">
        <f t="shared" si="15"/>
        <v>6</v>
      </c>
      <c r="V177" s="204" t="str">
        <f>VLOOKUP(B177,'Projektni zadaci'!$A$2:$B$138,2,FALSE)</f>
        <v>Uloga	 spefičnih	 CAD/CASECAE softverskih paketa</v>
      </c>
    </row>
    <row r="178" spans="1:22" x14ac:dyDescent="0.2">
      <c r="A178" s="318">
        <f t="shared" si="16"/>
        <v>75</v>
      </c>
      <c r="B178" s="344" t="s">
        <v>257</v>
      </c>
      <c r="C178" s="319" t="s">
        <v>478</v>
      </c>
      <c r="D178" s="210"/>
      <c r="E178" s="389">
        <v>42110</v>
      </c>
      <c r="F178" s="210"/>
      <c r="G178" s="358">
        <v>42160</v>
      </c>
      <c r="H178" s="320"/>
      <c r="I178" s="320"/>
      <c r="J178" s="207">
        <f t="shared" si="14"/>
        <v>0</v>
      </c>
      <c r="K178" s="207"/>
      <c r="L178" s="207"/>
      <c r="M178" s="315">
        <f>VLOOKUP(B178,Sheet1!$A$10:$C$222,3,FALSE)</f>
        <v>0</v>
      </c>
      <c r="N178" s="207"/>
      <c r="O178" s="379"/>
      <c r="P178" s="207"/>
      <c r="Q178" s="207"/>
      <c r="R178" s="357"/>
      <c r="S178" s="322">
        <f t="shared" si="12"/>
        <v>0</v>
      </c>
      <c r="T178" s="323">
        <f t="shared" si="13"/>
        <v>5</v>
      </c>
      <c r="U178" s="1">
        <f t="shared" si="15"/>
        <v>5</v>
      </c>
      <c r="V178" t="e">
        <f>VLOOKUP(B178,'Projektni zadaci'!$A$2:$B$138,2,FALSE)</f>
        <v>#N/A</v>
      </c>
    </row>
    <row r="179" spans="1:22" x14ac:dyDescent="0.2">
      <c r="A179" s="318">
        <f t="shared" si="16"/>
        <v>76</v>
      </c>
      <c r="B179" s="344" t="s">
        <v>258</v>
      </c>
      <c r="C179" s="319" t="s">
        <v>479</v>
      </c>
      <c r="D179" s="210"/>
      <c r="E179" s="389">
        <v>42110</v>
      </c>
      <c r="F179" s="210"/>
      <c r="G179" s="358">
        <v>42160</v>
      </c>
      <c r="H179" s="320">
        <v>5</v>
      </c>
      <c r="I179" s="320">
        <v>4</v>
      </c>
      <c r="J179" s="207">
        <f t="shared" si="14"/>
        <v>9</v>
      </c>
      <c r="K179" s="207"/>
      <c r="L179" s="207"/>
      <c r="M179" s="315">
        <f>VLOOKUP(B179,Sheet1!$A$10:$C$222,3,FALSE)</f>
        <v>4</v>
      </c>
      <c r="N179" s="207">
        <v>5</v>
      </c>
      <c r="O179" s="379">
        <v>42243</v>
      </c>
      <c r="P179" s="207"/>
      <c r="Q179" s="207"/>
      <c r="R179" s="358"/>
      <c r="S179" s="322">
        <f t="shared" si="12"/>
        <v>23</v>
      </c>
      <c r="T179" s="323">
        <f t="shared" si="13"/>
        <v>5</v>
      </c>
      <c r="U179" s="1">
        <f t="shared" si="15"/>
        <v>5</v>
      </c>
      <c r="V179" t="str">
        <f>VLOOKUP(B179,'Projektni zadaci'!$A$2:$B$138,2,FALSE)</f>
        <v>Šta je TQM</v>
      </c>
    </row>
    <row r="180" spans="1:22" x14ac:dyDescent="0.2">
      <c r="A180" s="318">
        <f t="shared" si="16"/>
        <v>77</v>
      </c>
      <c r="B180" s="344" t="s">
        <v>259</v>
      </c>
      <c r="C180" s="319" t="s">
        <v>480</v>
      </c>
      <c r="D180" s="210"/>
      <c r="E180" s="389">
        <v>42110</v>
      </c>
      <c r="F180" s="210"/>
      <c r="G180" s="358">
        <v>42160</v>
      </c>
      <c r="H180" s="320">
        <v>2.5</v>
      </c>
      <c r="I180" s="320"/>
      <c r="J180" s="207">
        <f t="shared" si="14"/>
        <v>2.5</v>
      </c>
      <c r="K180" s="207"/>
      <c r="L180" s="207"/>
      <c r="M180" s="315">
        <f>VLOOKUP(B180,Sheet1!$A$10:$C$222,3,FALSE)</f>
        <v>3</v>
      </c>
      <c r="N180" s="207"/>
      <c r="O180" s="379"/>
      <c r="P180" s="207"/>
      <c r="Q180" s="207"/>
      <c r="R180" s="358"/>
      <c r="S180" s="322">
        <f t="shared" si="12"/>
        <v>5.5</v>
      </c>
      <c r="T180" s="323">
        <f t="shared" si="13"/>
        <v>5</v>
      </c>
      <c r="U180" s="1">
        <f t="shared" si="15"/>
        <v>5</v>
      </c>
      <c r="V180" t="str">
        <f>VLOOKUP(B180,'Projektni zadaci'!$A$2:$B$138,2,FALSE)</f>
        <v>Novi kvalitet informacija</v>
      </c>
    </row>
    <row r="181" spans="1:22" x14ac:dyDescent="0.2">
      <c r="A181" s="318">
        <f t="shared" si="16"/>
        <v>78</v>
      </c>
      <c r="B181" s="344" t="s">
        <v>260</v>
      </c>
      <c r="C181" s="319" t="s">
        <v>481</v>
      </c>
      <c r="D181" s="210">
        <v>15</v>
      </c>
      <c r="E181" s="460">
        <v>42243</v>
      </c>
      <c r="F181" s="210">
        <v>13</v>
      </c>
      <c r="G181" s="358">
        <v>42160</v>
      </c>
      <c r="H181" s="320">
        <v>2.5</v>
      </c>
      <c r="I181" s="320"/>
      <c r="J181" s="207">
        <f t="shared" si="14"/>
        <v>2.5</v>
      </c>
      <c r="K181" s="207"/>
      <c r="L181" s="207"/>
      <c r="M181" s="315">
        <f>VLOOKUP(B181,Sheet1!$A$10:$C$222,3,FALSE)</f>
        <v>4</v>
      </c>
      <c r="N181" s="459"/>
      <c r="O181" s="379"/>
      <c r="P181" s="207"/>
      <c r="Q181" s="207"/>
      <c r="R181" s="358"/>
      <c r="S181" s="322">
        <f t="shared" si="12"/>
        <v>34.5</v>
      </c>
      <c r="T181" s="323">
        <f t="shared" si="13"/>
        <v>5</v>
      </c>
      <c r="U181" s="1">
        <f t="shared" si="15"/>
        <v>6</v>
      </c>
      <c r="V181" t="str">
        <f>VLOOKUP(B181,'Projektni zadaci'!$A$2:$B$138,2,FALSE)</f>
        <v>WEB aplikacije u turizmu</v>
      </c>
    </row>
    <row r="182" spans="1:22" x14ac:dyDescent="0.2">
      <c r="A182" s="318">
        <f t="shared" si="16"/>
        <v>79</v>
      </c>
      <c r="B182" s="344" t="s">
        <v>261</v>
      </c>
      <c r="C182" s="319" t="s">
        <v>482</v>
      </c>
      <c r="D182" s="210"/>
      <c r="E182" s="389">
        <v>42110</v>
      </c>
      <c r="F182" s="210"/>
      <c r="G182" s="358">
        <v>42160</v>
      </c>
      <c r="H182" s="320"/>
      <c r="I182" s="320"/>
      <c r="J182" s="207">
        <f t="shared" si="14"/>
        <v>0</v>
      </c>
      <c r="K182" s="207"/>
      <c r="L182" s="207"/>
      <c r="M182" s="315">
        <f>VLOOKUP(B182,Sheet1!$A$10:$C$222,3,FALSE)</f>
        <v>2</v>
      </c>
      <c r="N182" s="207"/>
      <c r="O182" s="379"/>
      <c r="P182" s="207"/>
      <c r="Q182" s="207"/>
      <c r="R182" s="358"/>
      <c r="S182" s="322">
        <f t="shared" si="12"/>
        <v>2</v>
      </c>
      <c r="T182" s="323">
        <f t="shared" si="13"/>
        <v>5</v>
      </c>
      <c r="V182" t="str">
        <f>VLOOKUP(B182,'Projektni zadaci'!$A$2:$B$138,2,FALSE)</f>
        <v>Informacioni model organizacije</v>
      </c>
    </row>
    <row r="183" spans="1:22" x14ac:dyDescent="0.2">
      <c r="A183" s="318">
        <f t="shared" si="16"/>
        <v>80</v>
      </c>
      <c r="B183" s="344" t="s">
        <v>262</v>
      </c>
      <c r="C183" s="319" t="s">
        <v>483</v>
      </c>
      <c r="D183" s="210"/>
      <c r="E183" s="389">
        <v>42110</v>
      </c>
      <c r="F183" s="210"/>
      <c r="G183" s="358">
        <v>42160</v>
      </c>
      <c r="H183" s="320">
        <v>0</v>
      </c>
      <c r="I183" s="320"/>
      <c r="J183" s="207">
        <f t="shared" si="14"/>
        <v>0</v>
      </c>
      <c r="K183" s="207"/>
      <c r="L183" s="207"/>
      <c r="M183" s="315">
        <f>VLOOKUP(B183,Sheet1!$A$10:$C$222,3,FALSE)</f>
        <v>1</v>
      </c>
      <c r="N183" s="207"/>
      <c r="O183" s="379"/>
      <c r="P183" s="207"/>
      <c r="Q183" s="207"/>
      <c r="R183" s="357"/>
      <c r="S183" s="322">
        <f t="shared" si="12"/>
        <v>1</v>
      </c>
      <c r="T183" s="323">
        <f t="shared" si="13"/>
        <v>5</v>
      </c>
      <c r="V183" t="str">
        <f>VLOOKUP(B183,'Projektni zadaci'!$A$2:$B$138,2,FALSE)</f>
        <v>Funkcija WEB marketinga</v>
      </c>
    </row>
    <row r="184" spans="1:22" x14ac:dyDescent="0.2">
      <c r="A184" s="318">
        <f t="shared" si="16"/>
        <v>81</v>
      </c>
      <c r="B184" s="344" t="s">
        <v>148</v>
      </c>
      <c r="C184" s="319" t="s">
        <v>149</v>
      </c>
      <c r="D184" s="210">
        <v>12</v>
      </c>
      <c r="E184" s="389">
        <v>42110</v>
      </c>
      <c r="F184" s="210">
        <v>16</v>
      </c>
      <c r="G184" s="457">
        <v>42243</v>
      </c>
      <c r="H184" s="320">
        <v>4.5</v>
      </c>
      <c r="I184" s="320">
        <v>0</v>
      </c>
      <c r="J184" s="207">
        <f t="shared" si="14"/>
        <v>4.5</v>
      </c>
      <c r="K184" s="321"/>
      <c r="L184" s="321"/>
      <c r="M184" s="315">
        <f>VLOOKUP(B184,Sheet1!$A$10:$C$222,3,FALSE)</f>
        <v>4</v>
      </c>
      <c r="N184" s="207"/>
      <c r="O184" s="378"/>
      <c r="P184" s="327"/>
      <c r="Q184" s="335"/>
      <c r="R184" s="364"/>
      <c r="S184" s="322">
        <f t="shared" si="12"/>
        <v>36.5</v>
      </c>
      <c r="T184" s="323">
        <f t="shared" si="13"/>
        <v>5</v>
      </c>
      <c r="V184" t="str">
        <f>VLOOKUP(B184,'Projektni zadaci'!$A$2:$B$138,2,FALSE)</f>
        <v>Baza podataka na primjeru restorana</v>
      </c>
    </row>
    <row r="185" spans="1:22" x14ac:dyDescent="0.2">
      <c r="A185" s="318">
        <f t="shared" si="16"/>
        <v>82</v>
      </c>
      <c r="B185" s="344" t="s">
        <v>263</v>
      </c>
      <c r="C185" s="319" t="s">
        <v>484</v>
      </c>
      <c r="D185" s="210"/>
      <c r="E185" s="389">
        <v>42110</v>
      </c>
      <c r="F185" s="210"/>
      <c r="G185" s="358">
        <v>42160</v>
      </c>
      <c r="H185" s="320"/>
      <c r="I185" s="320"/>
      <c r="J185" s="207">
        <f t="shared" si="14"/>
        <v>0</v>
      </c>
      <c r="K185" s="207"/>
      <c r="L185" s="207"/>
      <c r="M185" s="315">
        <f>VLOOKUP(B185,Sheet1!$A$10:$C$222,3,FALSE)</f>
        <v>2</v>
      </c>
      <c r="N185" s="207">
        <v>10</v>
      </c>
      <c r="O185" s="379">
        <v>42243</v>
      </c>
      <c r="P185" s="207"/>
      <c r="Q185" s="207"/>
      <c r="R185" s="357"/>
      <c r="S185" s="322">
        <f t="shared" si="12"/>
        <v>22</v>
      </c>
      <c r="T185" s="323">
        <f t="shared" si="13"/>
        <v>5</v>
      </c>
      <c r="V185" t="str">
        <f>VLOOKUP(B185,'Projektni zadaci'!$A$2:$B$138,2,FALSE)</f>
        <v>Baza podataka na primjeru hotela</v>
      </c>
    </row>
    <row r="186" spans="1:22" x14ac:dyDescent="0.2">
      <c r="A186" s="318">
        <f t="shared" si="16"/>
        <v>83</v>
      </c>
      <c r="B186" s="344" t="s">
        <v>264</v>
      </c>
      <c r="C186" s="319" t="s">
        <v>485</v>
      </c>
      <c r="D186" s="210"/>
      <c r="E186" s="389">
        <v>42110</v>
      </c>
      <c r="F186" s="210"/>
      <c r="G186" s="358">
        <v>42160</v>
      </c>
      <c r="H186" s="320"/>
      <c r="I186" s="320"/>
      <c r="J186" s="207">
        <f t="shared" si="14"/>
        <v>0</v>
      </c>
      <c r="K186" s="207"/>
      <c r="L186" s="207"/>
      <c r="M186" s="315">
        <f>VLOOKUP(B186,Sheet1!$A$10:$C$222,3,FALSE)</f>
        <v>0</v>
      </c>
      <c r="N186" s="207"/>
      <c r="O186" s="379"/>
      <c r="P186" s="207"/>
      <c r="Q186" s="207"/>
      <c r="R186" s="357"/>
      <c r="S186" s="322">
        <f t="shared" si="12"/>
        <v>0</v>
      </c>
      <c r="T186" s="323">
        <f t="shared" si="13"/>
        <v>5</v>
      </c>
      <c r="V186" t="e">
        <f>VLOOKUP(B186,'Projektni zadaci'!$A$2:$B$138,2,FALSE)</f>
        <v>#N/A</v>
      </c>
    </row>
    <row r="187" spans="1:22" x14ac:dyDescent="0.2">
      <c r="A187" s="318">
        <f t="shared" si="16"/>
        <v>84</v>
      </c>
      <c r="B187" s="344" t="s">
        <v>152</v>
      </c>
      <c r="C187" s="319" t="s">
        <v>153</v>
      </c>
      <c r="D187" s="210">
        <v>12</v>
      </c>
      <c r="E187" s="389">
        <v>42110</v>
      </c>
      <c r="F187" s="210">
        <v>16</v>
      </c>
      <c r="G187" s="457">
        <v>42243</v>
      </c>
      <c r="H187" s="320">
        <v>5</v>
      </c>
      <c r="I187" s="320">
        <v>4</v>
      </c>
      <c r="J187" s="207">
        <f t="shared" si="14"/>
        <v>9</v>
      </c>
      <c r="K187" s="207"/>
      <c r="L187" s="207"/>
      <c r="M187" s="315">
        <f>VLOOKUP(B187,Sheet1!$A$10:$C$222,3,FALSE)</f>
        <v>2</v>
      </c>
      <c r="N187" s="207"/>
      <c r="O187" s="379"/>
      <c r="P187" s="207"/>
      <c r="Q187" s="207"/>
      <c r="R187" s="357"/>
      <c r="S187" s="322">
        <f t="shared" si="12"/>
        <v>39</v>
      </c>
      <c r="T187" s="323">
        <f t="shared" si="13"/>
        <v>5</v>
      </c>
      <c r="V187" t="str">
        <f>VLOOKUP(B187,'Projektni zadaci'!$A$2:$B$138,2,FALSE)</f>
        <v>Baza podataka na primjeru sportskog kluba</v>
      </c>
    </row>
    <row r="188" spans="1:22" x14ac:dyDescent="0.2">
      <c r="A188" s="318">
        <f t="shared" si="16"/>
        <v>85</v>
      </c>
      <c r="B188" s="344" t="s">
        <v>265</v>
      </c>
      <c r="C188" s="319" t="s">
        <v>486</v>
      </c>
      <c r="D188" s="210"/>
      <c r="E188" s="389">
        <v>42110</v>
      </c>
      <c r="F188" s="210"/>
      <c r="G188" s="358">
        <v>42160</v>
      </c>
      <c r="H188" s="320"/>
      <c r="I188" s="320"/>
      <c r="J188" s="207">
        <f t="shared" si="14"/>
        <v>0</v>
      </c>
      <c r="K188" s="207"/>
      <c r="L188" s="207"/>
      <c r="M188" s="315">
        <f>VLOOKUP(B188,Sheet1!$A$10:$C$222,3,FALSE)</f>
        <v>0</v>
      </c>
      <c r="N188" s="207"/>
      <c r="O188" s="379"/>
      <c r="P188" s="207"/>
      <c r="Q188" s="207"/>
      <c r="R188" s="358"/>
      <c r="S188" s="322">
        <f t="shared" si="12"/>
        <v>0</v>
      </c>
      <c r="T188" s="323">
        <f t="shared" si="13"/>
        <v>5</v>
      </c>
      <c r="V188" t="e">
        <f>VLOOKUP(B188,'Projektni zadaci'!$A$2:$B$138,2,FALSE)</f>
        <v>#N/A</v>
      </c>
    </row>
    <row r="189" spans="1:22" x14ac:dyDescent="0.2">
      <c r="A189" s="318">
        <f t="shared" si="16"/>
        <v>86</v>
      </c>
      <c r="B189" s="344" t="s">
        <v>266</v>
      </c>
      <c r="C189" s="319" t="s">
        <v>487</v>
      </c>
      <c r="D189" s="210">
        <v>5</v>
      </c>
      <c r="E189" s="389">
        <v>42110</v>
      </c>
      <c r="F189" s="210">
        <v>5</v>
      </c>
      <c r="G189" s="358">
        <v>42160</v>
      </c>
      <c r="H189" s="320">
        <v>4</v>
      </c>
      <c r="I189" s="320">
        <v>4</v>
      </c>
      <c r="J189" s="207">
        <f t="shared" si="14"/>
        <v>8</v>
      </c>
      <c r="K189" s="207"/>
      <c r="L189" s="207"/>
      <c r="M189" s="315">
        <f>VLOOKUP(B189,Sheet1!$A$10:$C$222,3,FALSE)</f>
        <v>3</v>
      </c>
      <c r="N189" s="207">
        <v>11</v>
      </c>
      <c r="O189" s="379">
        <v>42243</v>
      </c>
      <c r="P189" s="207"/>
      <c r="Q189" s="207"/>
      <c r="R189" s="358"/>
      <c r="S189" s="322">
        <f t="shared" si="12"/>
        <v>33</v>
      </c>
      <c r="T189" s="323">
        <f t="shared" si="13"/>
        <v>5</v>
      </c>
      <c r="V189" t="str">
        <f>VLOOKUP(B189,'Projektni zadaci'!$A$2:$B$138,2,FALSE)</f>
        <v>WEB pretraživači</v>
      </c>
    </row>
    <row r="190" spans="1:22" s="439" customFormat="1" x14ac:dyDescent="0.2">
      <c r="A190" s="427">
        <f t="shared" si="16"/>
        <v>87</v>
      </c>
      <c r="B190" s="440" t="s">
        <v>267</v>
      </c>
      <c r="C190" s="441" t="s">
        <v>488</v>
      </c>
      <c r="D190" s="430">
        <v>5</v>
      </c>
      <c r="E190" s="431">
        <v>42110</v>
      </c>
      <c r="F190" s="430">
        <v>4</v>
      </c>
      <c r="G190" s="432">
        <v>42160</v>
      </c>
      <c r="H190" s="433">
        <v>3.5</v>
      </c>
      <c r="I190" s="433">
        <v>3.5</v>
      </c>
      <c r="J190" s="434">
        <f t="shared" si="14"/>
        <v>7</v>
      </c>
      <c r="K190" s="434"/>
      <c r="L190" s="434">
        <v>5</v>
      </c>
      <c r="M190" s="430">
        <f>VLOOKUP(B190,Sheet1!$A$10:$C$222,3,FALSE)</f>
        <v>4</v>
      </c>
      <c r="N190" s="434">
        <v>14</v>
      </c>
      <c r="O190" s="435">
        <v>42194</v>
      </c>
      <c r="P190" s="434"/>
      <c r="Q190" s="434">
        <v>30</v>
      </c>
      <c r="R190" s="432">
        <v>42194</v>
      </c>
      <c r="S190" s="437">
        <f t="shared" si="12"/>
        <v>74</v>
      </c>
      <c r="T190" s="438">
        <f t="shared" si="13"/>
        <v>8</v>
      </c>
      <c r="V190" s="439" t="str">
        <f>VLOOKUP(B190,'Projektni zadaci'!$A$2:$B$138,2,FALSE)</f>
        <v>Mobilne aplikacije</v>
      </c>
    </row>
    <row r="191" spans="1:22" x14ac:dyDescent="0.2">
      <c r="A191" s="318">
        <f t="shared" si="16"/>
        <v>88</v>
      </c>
      <c r="B191" s="344" t="s">
        <v>268</v>
      </c>
      <c r="C191" s="319" t="s">
        <v>489</v>
      </c>
      <c r="D191" s="210">
        <v>3</v>
      </c>
      <c r="E191" s="389">
        <v>42110</v>
      </c>
      <c r="F191" s="210">
        <v>1</v>
      </c>
      <c r="G191" s="358">
        <v>42160</v>
      </c>
      <c r="H191" s="320">
        <v>2.5</v>
      </c>
      <c r="I191" s="320">
        <v>4</v>
      </c>
      <c r="J191" s="207">
        <f t="shared" si="14"/>
        <v>6.5</v>
      </c>
      <c r="K191" s="207"/>
      <c r="L191" s="207"/>
      <c r="M191" s="315">
        <f>VLOOKUP(B191,Sheet1!$A$10:$C$222,3,FALSE)</f>
        <v>4</v>
      </c>
      <c r="N191" s="207">
        <v>6</v>
      </c>
      <c r="O191" s="379">
        <v>42194</v>
      </c>
      <c r="P191" s="207"/>
      <c r="Q191" s="207"/>
      <c r="R191" s="357"/>
      <c r="S191" s="322">
        <f t="shared" si="12"/>
        <v>22.5</v>
      </c>
      <c r="T191" s="323">
        <f t="shared" si="13"/>
        <v>5</v>
      </c>
      <c r="V191" t="str">
        <f>VLOOKUP(B191,'Projektni zadaci'!$A$2:$B$138,2,FALSE)</f>
        <v>Računarski kriminal</v>
      </c>
    </row>
    <row r="192" spans="1:22" x14ac:dyDescent="0.2">
      <c r="A192" s="318">
        <f t="shared" si="16"/>
        <v>89</v>
      </c>
      <c r="B192" s="344" t="s">
        <v>269</v>
      </c>
      <c r="C192" s="319" t="s">
        <v>490</v>
      </c>
      <c r="D192" s="210"/>
      <c r="E192" s="389">
        <v>42110</v>
      </c>
      <c r="F192" s="210"/>
      <c r="G192" s="358">
        <v>42160</v>
      </c>
      <c r="H192" s="320">
        <v>3</v>
      </c>
      <c r="I192" s="320"/>
      <c r="J192" s="207">
        <f t="shared" si="14"/>
        <v>3</v>
      </c>
      <c r="K192" s="207"/>
      <c r="L192" s="207"/>
      <c r="M192" s="315">
        <f>VLOOKUP(B192,Sheet1!$A$10:$C$222,3,FALSE)</f>
        <v>0</v>
      </c>
      <c r="N192" s="207"/>
      <c r="O192" s="379"/>
      <c r="P192" s="207"/>
      <c r="Q192" s="207"/>
      <c r="R192" s="357"/>
      <c r="S192" s="322">
        <f t="shared" si="12"/>
        <v>3</v>
      </c>
      <c r="T192" s="323">
        <f t="shared" si="13"/>
        <v>5</v>
      </c>
      <c r="V192" t="e">
        <f>VLOOKUP(B192,'Projektni zadaci'!$A$2:$B$138,2,FALSE)</f>
        <v>#N/A</v>
      </c>
    </row>
    <row r="193" spans="1:22" x14ac:dyDescent="0.2">
      <c r="A193" s="318">
        <f t="shared" si="16"/>
        <v>90</v>
      </c>
      <c r="B193" s="344" t="s">
        <v>270</v>
      </c>
      <c r="C193" s="319" t="s">
        <v>491</v>
      </c>
      <c r="D193" s="210">
        <v>1</v>
      </c>
      <c r="E193" s="389">
        <v>42110</v>
      </c>
      <c r="F193" s="210"/>
      <c r="G193" s="358">
        <v>42160</v>
      </c>
      <c r="H193" s="320">
        <v>2.5</v>
      </c>
      <c r="I193" s="320">
        <v>3</v>
      </c>
      <c r="J193" s="207">
        <f t="shared" si="14"/>
        <v>5.5</v>
      </c>
      <c r="K193" s="207"/>
      <c r="L193" s="207"/>
      <c r="M193" s="315">
        <f>VLOOKUP(B193,Sheet1!$A$10:$C$222,3,FALSE)</f>
        <v>4</v>
      </c>
      <c r="N193" s="207"/>
      <c r="O193" s="379"/>
      <c r="P193" s="207"/>
      <c r="Q193" s="207"/>
      <c r="R193" s="357"/>
      <c r="S193" s="322">
        <f t="shared" si="12"/>
        <v>10.5</v>
      </c>
      <c r="T193" s="323">
        <f t="shared" si="13"/>
        <v>5</v>
      </c>
      <c r="V193" t="str">
        <f>VLOOKUP(B193,'Projektni zadaci'!$A$2:$B$138,2,FALSE)</f>
        <v>Primjena digitalne dijagnostike</v>
      </c>
    </row>
    <row r="194" spans="1:22" x14ac:dyDescent="0.2">
      <c r="A194" s="318">
        <f t="shared" si="16"/>
        <v>91</v>
      </c>
      <c r="B194" s="344" t="s">
        <v>271</v>
      </c>
      <c r="C194" s="319" t="s">
        <v>492</v>
      </c>
      <c r="D194" s="210"/>
      <c r="E194" s="389">
        <v>42110</v>
      </c>
      <c r="F194" s="210"/>
      <c r="G194" s="358">
        <v>42160</v>
      </c>
      <c r="H194" s="320"/>
      <c r="I194" s="320"/>
      <c r="J194" s="207">
        <f t="shared" si="14"/>
        <v>0</v>
      </c>
      <c r="K194" s="207"/>
      <c r="L194" s="207"/>
      <c r="M194" s="315">
        <f>VLOOKUP(B194,Sheet1!$A$10:$C$222,3,FALSE)</f>
        <v>0</v>
      </c>
      <c r="N194" s="207"/>
      <c r="O194" s="379"/>
      <c r="P194" s="207"/>
      <c r="Q194" s="207"/>
      <c r="R194" s="358"/>
      <c r="S194" s="322">
        <f t="shared" si="12"/>
        <v>0</v>
      </c>
      <c r="T194" s="323">
        <f t="shared" si="13"/>
        <v>5</v>
      </c>
      <c r="V194" t="e">
        <f>VLOOKUP(B194,'Projektni zadaci'!$A$2:$B$138,2,FALSE)</f>
        <v>#N/A</v>
      </c>
    </row>
    <row r="195" spans="1:22" s="439" customFormat="1" x14ac:dyDescent="0.2">
      <c r="A195" s="427">
        <f t="shared" si="16"/>
        <v>92</v>
      </c>
      <c r="B195" s="440" t="s">
        <v>272</v>
      </c>
      <c r="C195" s="441" t="s">
        <v>493</v>
      </c>
      <c r="D195" s="430"/>
      <c r="E195" s="431">
        <v>42110</v>
      </c>
      <c r="F195" s="430">
        <v>7</v>
      </c>
      <c r="G195" s="432">
        <v>42160</v>
      </c>
      <c r="H195" s="433">
        <v>5</v>
      </c>
      <c r="I195" s="433">
        <v>5</v>
      </c>
      <c r="J195" s="434">
        <f t="shared" si="14"/>
        <v>10</v>
      </c>
      <c r="K195" s="443"/>
      <c r="L195" s="434">
        <v>5</v>
      </c>
      <c r="M195" s="430">
        <f>VLOOKUP(B195,Sheet1!$A$10:$C$222,3,FALSE)</f>
        <v>2</v>
      </c>
      <c r="N195" s="434">
        <v>19</v>
      </c>
      <c r="O195" s="444">
        <v>42173</v>
      </c>
      <c r="P195" s="445"/>
      <c r="Q195" s="445">
        <v>35</v>
      </c>
      <c r="R195" s="432">
        <v>42194</v>
      </c>
      <c r="S195" s="437">
        <f t="shared" si="12"/>
        <v>90</v>
      </c>
      <c r="T195" s="438">
        <f t="shared" si="13"/>
        <v>9</v>
      </c>
      <c r="V195" s="439" t="str">
        <f>VLOOKUP(B195,'Projektni zadaci'!$A$2:$B$138,2,FALSE)</f>
        <v>Smart soba u hotelu</v>
      </c>
    </row>
    <row r="196" spans="1:22" x14ac:dyDescent="0.2">
      <c r="A196" s="318">
        <f t="shared" si="16"/>
        <v>93</v>
      </c>
      <c r="B196" s="344" t="s">
        <v>273</v>
      </c>
      <c r="C196" s="319" t="s">
        <v>494</v>
      </c>
      <c r="D196" s="210"/>
      <c r="E196" s="389">
        <v>42110</v>
      </c>
      <c r="F196" s="210"/>
      <c r="G196" s="358">
        <v>42160</v>
      </c>
      <c r="H196" s="320"/>
      <c r="I196" s="320"/>
      <c r="J196" s="207">
        <f t="shared" si="14"/>
        <v>0</v>
      </c>
      <c r="K196" s="207"/>
      <c r="L196" s="207"/>
      <c r="M196" s="315">
        <f>VLOOKUP(B196,Sheet1!$A$10:$C$222,3,FALSE)</f>
        <v>0</v>
      </c>
      <c r="N196" s="207"/>
      <c r="O196" s="379"/>
      <c r="P196" s="207"/>
      <c r="Q196" s="207"/>
      <c r="R196" s="357"/>
      <c r="S196" s="322">
        <f t="shared" si="12"/>
        <v>0</v>
      </c>
      <c r="T196" s="323">
        <f t="shared" si="13"/>
        <v>5</v>
      </c>
      <c r="V196" t="e">
        <f>VLOOKUP(B196,'Projektni zadaci'!$A$2:$B$138,2,FALSE)</f>
        <v>#N/A</v>
      </c>
    </row>
    <row r="197" spans="1:22" s="439" customFormat="1" x14ac:dyDescent="0.2">
      <c r="A197" s="427">
        <f t="shared" si="16"/>
        <v>94</v>
      </c>
      <c r="B197" s="440" t="s">
        <v>274</v>
      </c>
      <c r="C197" s="441" t="s">
        <v>495</v>
      </c>
      <c r="D197" s="430">
        <v>16</v>
      </c>
      <c r="E197" s="431">
        <v>42110</v>
      </c>
      <c r="F197" s="430">
        <v>19</v>
      </c>
      <c r="G197" s="432">
        <v>42194</v>
      </c>
      <c r="H197" s="433">
        <v>4</v>
      </c>
      <c r="I197" s="433">
        <v>5</v>
      </c>
      <c r="J197" s="434">
        <f t="shared" si="14"/>
        <v>9</v>
      </c>
      <c r="K197" s="434"/>
      <c r="L197" s="434">
        <v>0</v>
      </c>
      <c r="M197" s="430">
        <f>VLOOKUP(B197,Sheet1!$A$10:$C$222,3,FALSE)</f>
        <v>4</v>
      </c>
      <c r="N197" s="434"/>
      <c r="O197" s="435"/>
      <c r="P197" s="434"/>
      <c r="Q197" s="434">
        <v>24</v>
      </c>
      <c r="R197" s="432">
        <v>42194</v>
      </c>
      <c r="S197" s="437">
        <f t="shared" si="12"/>
        <v>72</v>
      </c>
      <c r="T197" s="438">
        <f t="shared" si="13"/>
        <v>8</v>
      </c>
      <c r="V197" s="439" t="str">
        <f>VLOOKUP(B197,'Projektni zadaci'!$A$2:$B$138,2,FALSE)</f>
        <v>VOIP tehnologija u turizmu</v>
      </c>
    </row>
    <row r="198" spans="1:22" x14ac:dyDescent="0.2">
      <c r="A198" s="318">
        <f t="shared" si="16"/>
        <v>95</v>
      </c>
      <c r="B198" s="344" t="s">
        <v>144</v>
      </c>
      <c r="C198" s="319" t="s">
        <v>145</v>
      </c>
      <c r="D198" s="210">
        <v>12</v>
      </c>
      <c r="E198" s="389">
        <v>42110</v>
      </c>
      <c r="F198" s="210">
        <v>8</v>
      </c>
      <c r="G198" s="358">
        <v>42160</v>
      </c>
      <c r="H198" s="320">
        <v>2.5</v>
      </c>
      <c r="I198" s="320">
        <v>2.5</v>
      </c>
      <c r="J198" s="207">
        <f t="shared" si="14"/>
        <v>5</v>
      </c>
      <c r="K198" s="207"/>
      <c r="L198" s="207"/>
      <c r="M198" s="315">
        <f>VLOOKUP(B198,Sheet1!$A$10:$C$222,3,FALSE)</f>
        <v>4</v>
      </c>
      <c r="N198" s="207">
        <v>12</v>
      </c>
      <c r="O198" s="379">
        <v>42243</v>
      </c>
      <c r="P198" s="207"/>
      <c r="Q198" s="207"/>
      <c r="R198" s="357"/>
      <c r="S198" s="322">
        <f t="shared" si="12"/>
        <v>33</v>
      </c>
      <c r="T198" s="323">
        <f t="shared" si="13"/>
        <v>5</v>
      </c>
      <c r="V198" t="str">
        <f>VLOOKUP(B198,'Projektni zadaci'!$A$2:$B$138,2,FALSE)</f>
        <v>Vrste internet izvora sportskih informacija u (fudbal, košarka, atletika, po izboru studenta)</v>
      </c>
    </row>
    <row r="199" spans="1:22" x14ac:dyDescent="0.2">
      <c r="A199" s="328">
        <f t="shared" si="16"/>
        <v>96</v>
      </c>
      <c r="B199" s="349" t="s">
        <v>275</v>
      </c>
      <c r="C199" s="350" t="s">
        <v>496</v>
      </c>
      <c r="D199" s="332">
        <v>18</v>
      </c>
      <c r="E199" s="390">
        <v>42110</v>
      </c>
      <c r="F199" s="332">
        <v>14</v>
      </c>
      <c r="G199" s="360">
        <v>42194</v>
      </c>
      <c r="H199" s="330">
        <v>4</v>
      </c>
      <c r="I199" s="330">
        <v>3</v>
      </c>
      <c r="J199" s="331">
        <f t="shared" si="14"/>
        <v>7</v>
      </c>
      <c r="K199" s="331"/>
      <c r="L199" s="331"/>
      <c r="M199" s="332">
        <f>VLOOKUP(B199,Sheet1!$A$10:$C$222,3,FALSE)</f>
        <v>4</v>
      </c>
      <c r="N199" s="331"/>
      <c r="O199" s="380"/>
      <c r="P199" s="331"/>
      <c r="Q199" s="331">
        <v>20</v>
      </c>
      <c r="R199" s="360">
        <v>42194</v>
      </c>
      <c r="S199" s="333">
        <f t="shared" si="12"/>
        <v>63</v>
      </c>
      <c r="T199" s="351">
        <f t="shared" si="13"/>
        <v>7</v>
      </c>
      <c r="U199" s="204"/>
      <c r="V199" s="204" t="str">
        <f>VLOOKUP(B199,'Projektni zadaci'!$A$2:$B$138,2,FALSE)</f>
        <v>Analize takmičenja u realnom vremenu uz pomoć informacione tehnologije</v>
      </c>
    </row>
    <row r="200" spans="1:22" x14ac:dyDescent="0.2">
      <c r="A200" s="318">
        <f t="shared" si="16"/>
        <v>97</v>
      </c>
      <c r="B200" s="344" t="s">
        <v>276</v>
      </c>
      <c r="C200" s="319" t="s">
        <v>497</v>
      </c>
      <c r="D200" s="210"/>
      <c r="E200" s="389">
        <v>42110</v>
      </c>
      <c r="F200" s="210"/>
      <c r="G200" s="358">
        <v>42160</v>
      </c>
      <c r="H200" s="320"/>
      <c r="I200" s="320"/>
      <c r="J200" s="207">
        <f t="shared" si="14"/>
        <v>0</v>
      </c>
      <c r="K200" s="207"/>
      <c r="L200" s="207"/>
      <c r="M200" s="315">
        <f>VLOOKUP(B200,Sheet1!$A$10:$C$222,3,FALSE)</f>
        <v>0</v>
      </c>
      <c r="N200" s="207"/>
      <c r="O200" s="379"/>
      <c r="P200" s="207"/>
      <c r="Q200" s="207"/>
      <c r="R200" s="357"/>
      <c r="S200" s="322">
        <f t="shared" si="12"/>
        <v>0</v>
      </c>
      <c r="T200" s="323">
        <f t="shared" si="13"/>
        <v>5</v>
      </c>
      <c r="V200" t="e">
        <f>VLOOKUP(B200,'Projektni zadaci'!$A$2:$B$138,2,FALSE)</f>
        <v>#N/A</v>
      </c>
    </row>
    <row r="201" spans="1:22" x14ac:dyDescent="0.2">
      <c r="A201" s="318">
        <f t="shared" si="16"/>
        <v>98</v>
      </c>
      <c r="B201" s="344" t="s">
        <v>277</v>
      </c>
      <c r="C201" s="319" t="s">
        <v>498</v>
      </c>
      <c r="D201" s="210"/>
      <c r="E201" s="389">
        <v>42110</v>
      </c>
      <c r="F201" s="210"/>
      <c r="G201" s="358">
        <v>42160</v>
      </c>
      <c r="H201" s="320"/>
      <c r="I201" s="320"/>
      <c r="J201" s="207">
        <f t="shared" si="14"/>
        <v>0</v>
      </c>
      <c r="K201" s="207"/>
      <c r="L201" s="207"/>
      <c r="M201" s="315">
        <f>VLOOKUP(B201,Sheet1!$A$10:$C$222,3,FALSE)</f>
        <v>2</v>
      </c>
      <c r="N201" s="207"/>
      <c r="O201" s="379"/>
      <c r="P201" s="207"/>
      <c r="Q201" s="207"/>
      <c r="R201" s="357"/>
      <c r="S201" s="322">
        <f t="shared" si="12"/>
        <v>2</v>
      </c>
      <c r="T201" s="323">
        <f t="shared" si="13"/>
        <v>5</v>
      </c>
      <c r="V201" t="str">
        <f>VLOOKUP(B201,'Projektni zadaci'!$A$2:$B$138,2,FALSE)</f>
        <v>Baze podataka i sport</v>
      </c>
    </row>
    <row r="202" spans="1:22" x14ac:dyDescent="0.2">
      <c r="A202" s="318">
        <f t="shared" si="16"/>
        <v>99</v>
      </c>
      <c r="B202" s="344" t="s">
        <v>278</v>
      </c>
      <c r="C202" s="319" t="s">
        <v>499</v>
      </c>
      <c r="D202" s="210"/>
      <c r="E202" s="389">
        <v>42110</v>
      </c>
      <c r="F202" s="210"/>
      <c r="G202" s="358">
        <v>42160</v>
      </c>
      <c r="H202" s="320"/>
      <c r="I202" s="320"/>
      <c r="J202" s="207">
        <f t="shared" si="14"/>
        <v>0</v>
      </c>
      <c r="K202" s="207"/>
      <c r="L202" s="207"/>
      <c r="M202" s="315">
        <f>VLOOKUP(B202,Sheet1!$A$10:$C$222,3,FALSE)</f>
        <v>4</v>
      </c>
      <c r="N202" s="207">
        <v>4</v>
      </c>
      <c r="O202" s="379">
        <v>42194</v>
      </c>
      <c r="P202" s="207"/>
      <c r="Q202" s="207"/>
      <c r="R202" s="357"/>
      <c r="S202" s="322">
        <f t="shared" si="12"/>
        <v>12</v>
      </c>
      <c r="T202" s="323">
        <f t="shared" si="13"/>
        <v>5</v>
      </c>
      <c r="V202" t="str">
        <f>VLOOKUP(B202,'Projektni zadaci'!$A$2:$B$138,2,FALSE)</f>
        <v>Informacioni sistemi sportskih saveza (fudbal, košarka, atletika, po izboru studenta)</v>
      </c>
    </row>
    <row r="203" spans="1:22" x14ac:dyDescent="0.2">
      <c r="A203" s="318">
        <f t="shared" si="16"/>
        <v>100</v>
      </c>
      <c r="B203" s="344" t="s">
        <v>279</v>
      </c>
      <c r="C203" s="319" t="s">
        <v>500</v>
      </c>
      <c r="D203" s="210"/>
      <c r="E203" s="389">
        <v>42110</v>
      </c>
      <c r="F203" s="210"/>
      <c r="G203" s="358">
        <v>42160</v>
      </c>
      <c r="H203" s="320"/>
      <c r="I203" s="320"/>
      <c r="J203" s="207">
        <f t="shared" si="14"/>
        <v>0</v>
      </c>
      <c r="K203" s="207"/>
      <c r="L203" s="207"/>
      <c r="M203" s="315">
        <f>VLOOKUP(B203,Sheet1!$A$10:$C$222,3,FALSE)</f>
        <v>1</v>
      </c>
      <c r="N203" s="207"/>
      <c r="O203" s="379"/>
      <c r="P203" s="207"/>
      <c r="Q203" s="207"/>
      <c r="R203" s="357"/>
      <c r="S203" s="322">
        <f t="shared" si="12"/>
        <v>1</v>
      </c>
      <c r="T203" s="323">
        <f t="shared" si="13"/>
        <v>5</v>
      </c>
      <c r="V203" t="str">
        <f>VLOOKUP(B203,'Projektni zadaci'!$A$2:$B$138,2,FALSE)</f>
        <v>Primena računara u određenom sportu (fudbal, košarka, atletika, po izboru studenta)</v>
      </c>
    </row>
    <row r="204" spans="1:22" s="439" customFormat="1" x14ac:dyDescent="0.2">
      <c r="A204" s="427">
        <f t="shared" si="16"/>
        <v>101</v>
      </c>
      <c r="B204" s="440" t="s">
        <v>280</v>
      </c>
      <c r="C204" s="441" t="s">
        <v>501</v>
      </c>
      <c r="D204" s="430">
        <v>10</v>
      </c>
      <c r="E204" s="431">
        <v>42110</v>
      </c>
      <c r="F204" s="430"/>
      <c r="G204" s="432">
        <v>42160</v>
      </c>
      <c r="H204" s="433">
        <v>3</v>
      </c>
      <c r="I204" s="433">
        <v>5</v>
      </c>
      <c r="J204" s="434">
        <f t="shared" si="14"/>
        <v>8</v>
      </c>
      <c r="K204" s="434"/>
      <c r="L204" s="434">
        <v>5</v>
      </c>
      <c r="M204" s="430">
        <f>VLOOKUP(B204,Sheet1!$A$10:$C$222,3,FALSE)</f>
        <v>3</v>
      </c>
      <c r="N204" s="434">
        <v>14</v>
      </c>
      <c r="O204" s="435">
        <v>42194</v>
      </c>
      <c r="P204" s="434"/>
      <c r="Q204" s="434">
        <v>24</v>
      </c>
      <c r="R204" s="432">
        <v>42194</v>
      </c>
      <c r="S204" s="437">
        <f t="shared" si="12"/>
        <v>68</v>
      </c>
      <c r="T204" s="438">
        <f t="shared" si="13"/>
        <v>7</v>
      </c>
      <c r="V204" s="439" t="str">
        <f>VLOOKUP(B204,'Projektni zadaci'!$A$2:$B$138,2,FALSE)</f>
        <v>Načini pretraživanja Interneta u cilju dolaska do sportskih informacija (pretraživači, info agenti, baze)</v>
      </c>
    </row>
    <row r="205" spans="1:22" x14ac:dyDescent="0.2">
      <c r="A205" s="318">
        <f t="shared" si="16"/>
        <v>102</v>
      </c>
      <c r="B205" s="344" t="s">
        <v>281</v>
      </c>
      <c r="C205" s="319" t="s">
        <v>502</v>
      </c>
      <c r="D205" s="210"/>
      <c r="E205" s="389">
        <v>42110</v>
      </c>
      <c r="F205" s="210"/>
      <c r="G205" s="358">
        <v>42160</v>
      </c>
      <c r="H205" s="320"/>
      <c r="I205" s="320"/>
      <c r="J205" s="207">
        <f t="shared" si="14"/>
        <v>0</v>
      </c>
      <c r="K205" s="207"/>
      <c r="L205" s="207"/>
      <c r="M205" s="315">
        <f>VLOOKUP(B205,Sheet1!$A$10:$C$222,3,FALSE)</f>
        <v>0</v>
      </c>
      <c r="N205" s="207"/>
      <c r="O205" s="379"/>
      <c r="P205" s="207"/>
      <c r="Q205" s="207"/>
      <c r="R205" s="357"/>
      <c r="S205" s="322">
        <f t="shared" si="12"/>
        <v>0</v>
      </c>
      <c r="T205" s="323">
        <f t="shared" si="13"/>
        <v>5</v>
      </c>
      <c r="V205" t="e">
        <f>VLOOKUP(B205,'Projektni zadaci'!$A$2:$B$138,2,FALSE)</f>
        <v>#N/A</v>
      </c>
    </row>
    <row r="206" spans="1:22" x14ac:dyDescent="0.2">
      <c r="A206" s="318">
        <f t="shared" si="16"/>
        <v>103</v>
      </c>
      <c r="B206" s="344" t="s">
        <v>282</v>
      </c>
      <c r="C206" s="319" t="s">
        <v>503</v>
      </c>
      <c r="D206" s="210">
        <v>9</v>
      </c>
      <c r="E206" s="389">
        <v>42110</v>
      </c>
      <c r="F206" s="210"/>
      <c r="G206" s="358">
        <v>42160</v>
      </c>
      <c r="H206" s="320">
        <v>4</v>
      </c>
      <c r="I206" s="320">
        <v>5</v>
      </c>
      <c r="J206" s="207">
        <f t="shared" si="14"/>
        <v>9</v>
      </c>
      <c r="K206" s="207"/>
      <c r="L206" s="207"/>
      <c r="M206" s="315">
        <f>VLOOKUP(B206,Sheet1!$A$10:$C$222,3,FALSE)</f>
        <v>4</v>
      </c>
      <c r="N206" s="207">
        <v>1</v>
      </c>
      <c r="O206" s="379">
        <v>42194</v>
      </c>
      <c r="P206" s="207"/>
      <c r="Q206" s="207"/>
      <c r="R206" s="357"/>
      <c r="S206" s="322">
        <f t="shared" si="12"/>
        <v>15</v>
      </c>
      <c r="T206" s="323">
        <f t="shared" si="13"/>
        <v>5</v>
      </c>
      <c r="V206" t="str">
        <f>VLOOKUP(B206,'Projektni zadaci'!$A$2:$B$138,2,FALSE)</f>
        <v>Prepoznavanje vlastitih kupaca: Baze podataka kupaca</v>
      </c>
    </row>
    <row r="207" spans="1:22" x14ac:dyDescent="0.2">
      <c r="A207" s="318">
        <f t="shared" si="16"/>
        <v>104</v>
      </c>
      <c r="B207" s="347" t="s">
        <v>283</v>
      </c>
      <c r="C207" s="319" t="s">
        <v>504</v>
      </c>
      <c r="D207" s="210"/>
      <c r="E207" s="389">
        <v>42110</v>
      </c>
      <c r="F207" s="210"/>
      <c r="G207" s="358">
        <v>42160</v>
      </c>
      <c r="H207" s="320"/>
      <c r="I207" s="320"/>
      <c r="J207" s="207">
        <f t="shared" si="14"/>
        <v>0</v>
      </c>
      <c r="K207" s="207"/>
      <c r="L207" s="207"/>
      <c r="M207" s="315">
        <f>VLOOKUP(B207,Sheet1!$A$10:$C$222,3,FALSE)</f>
        <v>0</v>
      </c>
      <c r="N207" s="207"/>
      <c r="O207" s="379"/>
      <c r="P207" s="207"/>
      <c r="Q207" s="207"/>
      <c r="R207" s="357"/>
      <c r="S207" s="322">
        <f t="shared" si="12"/>
        <v>0</v>
      </c>
      <c r="T207" s="323">
        <f t="shared" si="13"/>
        <v>5</v>
      </c>
      <c r="V207" t="e">
        <f>VLOOKUP(B207,'Projektni zadaci'!$A$2:$B$138,2,FALSE)</f>
        <v>#N/A</v>
      </c>
    </row>
    <row r="208" spans="1:22" x14ac:dyDescent="0.2">
      <c r="A208" s="318">
        <f t="shared" si="16"/>
        <v>105</v>
      </c>
      <c r="B208" s="347" t="s">
        <v>284</v>
      </c>
      <c r="C208" s="319" t="s">
        <v>505</v>
      </c>
      <c r="D208" s="210"/>
      <c r="E208" s="389">
        <v>42110</v>
      </c>
      <c r="F208" s="210"/>
      <c r="G208" s="358">
        <v>42160</v>
      </c>
      <c r="H208" s="320"/>
      <c r="I208" s="320"/>
      <c r="J208" s="207">
        <f t="shared" si="14"/>
        <v>0</v>
      </c>
      <c r="K208" s="207"/>
      <c r="L208" s="207"/>
      <c r="M208" s="315">
        <f>VLOOKUP(B208,Sheet1!$A$10:$C$222,3,FALSE)</f>
        <v>0</v>
      </c>
      <c r="N208" s="207"/>
      <c r="O208" s="379"/>
      <c r="P208" s="207"/>
      <c r="Q208" s="207"/>
      <c r="R208" s="357"/>
      <c r="S208" s="322">
        <f t="shared" ref="S208:S271" si="17">IF(N208&gt;0,N208*2+J208+L208+M208+Q208,D208+F208+J208+L208+M208+Q208)</f>
        <v>0</v>
      </c>
      <c r="T208" s="323">
        <f t="shared" ref="T208:T271" si="18">IF(S208&lt;50,5,IF(S208&lt;=60,6,IF(S208&lt;=70,7,IF(S208&lt;=80,8,IF(S208&lt;=90,9,10)))))</f>
        <v>5</v>
      </c>
      <c r="V208" t="e">
        <f>VLOOKUP(B208,'Projektni zadaci'!$A$2:$B$138,2,FALSE)</f>
        <v>#N/A</v>
      </c>
    </row>
    <row r="209" spans="1:22" x14ac:dyDescent="0.2">
      <c r="A209" s="318">
        <f t="shared" si="16"/>
        <v>106</v>
      </c>
      <c r="B209" s="347" t="s">
        <v>285</v>
      </c>
      <c r="C209" s="336" t="s">
        <v>506</v>
      </c>
      <c r="D209" s="210"/>
      <c r="E209" s="389">
        <v>42110</v>
      </c>
      <c r="F209" s="210"/>
      <c r="G209" s="358">
        <v>42160</v>
      </c>
      <c r="H209" s="320"/>
      <c r="I209" s="320"/>
      <c r="J209" s="207">
        <f t="shared" ref="J209:J272" si="19">H209+I209</f>
        <v>0</v>
      </c>
      <c r="K209" s="207"/>
      <c r="L209" s="207"/>
      <c r="M209" s="315">
        <f>VLOOKUP(B209,Sheet1!$A$10:$C$222,3,FALSE)</f>
        <v>0</v>
      </c>
      <c r="N209" s="207"/>
      <c r="O209" s="379"/>
      <c r="P209" s="207"/>
      <c r="Q209" s="207"/>
      <c r="R209" s="357"/>
      <c r="S209" s="322">
        <f t="shared" si="17"/>
        <v>0</v>
      </c>
      <c r="T209" s="323">
        <f t="shared" si="18"/>
        <v>5</v>
      </c>
      <c r="V209" t="e">
        <f>VLOOKUP(B209,'Projektni zadaci'!$A$2:$B$138,2,FALSE)</f>
        <v>#N/A</v>
      </c>
    </row>
    <row r="210" spans="1:22" x14ac:dyDescent="0.2">
      <c r="A210" s="318">
        <f t="shared" si="16"/>
        <v>107</v>
      </c>
      <c r="B210" s="347" t="s">
        <v>286</v>
      </c>
      <c r="C210" s="336" t="s">
        <v>507</v>
      </c>
      <c r="D210" s="210"/>
      <c r="E210" s="389">
        <v>42110</v>
      </c>
      <c r="F210" s="210"/>
      <c r="G210" s="358">
        <v>42160</v>
      </c>
      <c r="H210" s="320"/>
      <c r="I210" s="320"/>
      <c r="J210" s="207">
        <f t="shared" si="19"/>
        <v>0</v>
      </c>
      <c r="K210" s="207"/>
      <c r="L210" s="207"/>
      <c r="M210" s="315">
        <f>VLOOKUP(B210,Sheet1!$A$10:$C$222,3,FALSE)</f>
        <v>5</v>
      </c>
      <c r="N210" s="207"/>
      <c r="O210" s="379"/>
      <c r="P210" s="207"/>
      <c r="Q210" s="207"/>
      <c r="R210" s="357"/>
      <c r="S210" s="322">
        <f t="shared" si="17"/>
        <v>5</v>
      </c>
      <c r="T210" s="323">
        <f t="shared" si="18"/>
        <v>5</v>
      </c>
      <c r="V210" t="str">
        <f>VLOOKUP(B210,'Projektni zadaci'!$A$2:$B$138,2,FALSE)</f>
        <v>Analiza i modeliranje podataka turističke organizacije</v>
      </c>
    </row>
    <row r="211" spans="1:22" x14ac:dyDescent="0.2">
      <c r="A211" s="318">
        <f t="shared" si="16"/>
        <v>108</v>
      </c>
      <c r="B211" s="347" t="s">
        <v>287</v>
      </c>
      <c r="C211" s="336" t="s">
        <v>508</v>
      </c>
      <c r="D211" s="210"/>
      <c r="E211" s="389">
        <v>42110</v>
      </c>
      <c r="F211" s="210"/>
      <c r="G211" s="358">
        <v>42160</v>
      </c>
      <c r="H211" s="320">
        <v>3</v>
      </c>
      <c r="I211" s="320">
        <v>3</v>
      </c>
      <c r="J211" s="207">
        <f t="shared" si="19"/>
        <v>6</v>
      </c>
      <c r="K211" s="207"/>
      <c r="L211" s="207"/>
      <c r="M211" s="315">
        <f>VLOOKUP(B211,Sheet1!$A$10:$C$222,3,FALSE)</f>
        <v>2</v>
      </c>
      <c r="N211" s="207">
        <v>11</v>
      </c>
      <c r="O211" s="379">
        <v>42243</v>
      </c>
      <c r="P211" s="207"/>
      <c r="Q211" s="207"/>
      <c r="R211" s="357"/>
      <c r="S211" s="322">
        <f t="shared" si="17"/>
        <v>30</v>
      </c>
      <c r="T211" s="323">
        <f t="shared" si="18"/>
        <v>5</v>
      </c>
      <c r="V211" t="str">
        <f>VLOOKUP(B211,'Projektni zadaci'!$A$2:$B$138,2,FALSE)</f>
        <v>Suvremeni dizajn baze podataka</v>
      </c>
    </row>
    <row r="212" spans="1:22" x14ac:dyDescent="0.2">
      <c r="A212" s="318">
        <f t="shared" ref="A212:A275" si="20">A211+1</f>
        <v>109</v>
      </c>
      <c r="B212" s="347" t="s">
        <v>288</v>
      </c>
      <c r="C212" s="336" t="s">
        <v>509</v>
      </c>
      <c r="D212" s="210"/>
      <c r="E212" s="389">
        <v>42110</v>
      </c>
      <c r="F212" s="210"/>
      <c r="G212" s="358">
        <v>42160</v>
      </c>
      <c r="H212" s="320"/>
      <c r="I212" s="320"/>
      <c r="J212" s="207">
        <f t="shared" si="19"/>
        <v>0</v>
      </c>
      <c r="K212" s="207"/>
      <c r="L212" s="207"/>
      <c r="M212" s="315">
        <f>VLOOKUP(B212,Sheet1!$A$10:$C$222,3,FALSE)</f>
        <v>3</v>
      </c>
      <c r="N212" s="207"/>
      <c r="O212" s="379"/>
      <c r="P212" s="207"/>
      <c r="Q212" s="207"/>
      <c r="R212" s="357"/>
      <c r="S212" s="322">
        <f t="shared" si="17"/>
        <v>3</v>
      </c>
      <c r="T212" s="323">
        <f t="shared" si="18"/>
        <v>5</v>
      </c>
      <c r="V212" t="str">
        <f>VLOOKUP(B212,'Projektni zadaci'!$A$2:$B$138,2,FALSE)</f>
        <v>Otkrivanje znanja u podacima</v>
      </c>
    </row>
    <row r="213" spans="1:22" x14ac:dyDescent="0.2">
      <c r="A213" s="318">
        <f t="shared" si="20"/>
        <v>110</v>
      </c>
      <c r="B213" s="347" t="s">
        <v>289</v>
      </c>
      <c r="C213" s="336" t="s">
        <v>510</v>
      </c>
      <c r="D213" s="210"/>
      <c r="E213" s="389">
        <v>42110</v>
      </c>
      <c r="F213" s="210"/>
      <c r="G213" s="358">
        <v>42160</v>
      </c>
      <c r="H213" s="320"/>
      <c r="I213" s="320"/>
      <c r="J213" s="207">
        <f t="shared" si="19"/>
        <v>0</v>
      </c>
      <c r="K213" s="207"/>
      <c r="L213" s="207"/>
      <c r="M213" s="315">
        <f>VLOOKUP(B213,Sheet1!$A$10:$C$222,3,FALSE)</f>
        <v>0</v>
      </c>
      <c r="N213" s="207"/>
      <c r="O213" s="379"/>
      <c r="P213" s="207"/>
      <c r="Q213" s="207"/>
      <c r="R213" s="357"/>
      <c r="S213" s="322">
        <f t="shared" si="17"/>
        <v>0</v>
      </c>
      <c r="T213" s="323">
        <f t="shared" si="18"/>
        <v>5</v>
      </c>
      <c r="V213" t="e">
        <f>VLOOKUP(B213,'Projektni zadaci'!$A$2:$B$138,2,FALSE)</f>
        <v>#N/A</v>
      </c>
    </row>
    <row r="214" spans="1:22" x14ac:dyDescent="0.2">
      <c r="A214" s="318">
        <f t="shared" si="20"/>
        <v>111</v>
      </c>
      <c r="B214" s="347" t="s">
        <v>290</v>
      </c>
      <c r="C214" s="336" t="s">
        <v>511</v>
      </c>
      <c r="D214" s="210"/>
      <c r="E214" s="389">
        <v>42110</v>
      </c>
      <c r="F214" s="210"/>
      <c r="G214" s="358">
        <v>42160</v>
      </c>
      <c r="H214" s="320"/>
      <c r="I214" s="320"/>
      <c r="J214" s="207">
        <f t="shared" si="19"/>
        <v>0</v>
      </c>
      <c r="K214" s="207"/>
      <c r="L214" s="207"/>
      <c r="M214" s="315">
        <f>VLOOKUP(B214,Sheet1!$A$10:$C$222,3,FALSE)</f>
        <v>0</v>
      </c>
      <c r="N214" s="207"/>
      <c r="O214" s="379"/>
      <c r="P214" s="207"/>
      <c r="Q214" s="207"/>
      <c r="R214" s="357"/>
      <c r="S214" s="322">
        <f t="shared" si="17"/>
        <v>0</v>
      </c>
      <c r="T214" s="323">
        <f t="shared" si="18"/>
        <v>5</v>
      </c>
      <c r="V214" t="e">
        <f>VLOOKUP(B214,'Projektni zadaci'!$A$2:$B$138,2,FALSE)</f>
        <v>#N/A</v>
      </c>
    </row>
    <row r="215" spans="1:22" x14ac:dyDescent="0.2">
      <c r="A215" s="318">
        <f t="shared" si="20"/>
        <v>112</v>
      </c>
      <c r="B215" s="347" t="s">
        <v>291</v>
      </c>
      <c r="C215" s="336" t="s">
        <v>512</v>
      </c>
      <c r="D215" s="210"/>
      <c r="E215" s="389">
        <v>42110</v>
      </c>
      <c r="F215" s="210"/>
      <c r="G215" s="358">
        <v>42160</v>
      </c>
      <c r="H215" s="320"/>
      <c r="I215" s="320"/>
      <c r="J215" s="207">
        <f t="shared" si="19"/>
        <v>0</v>
      </c>
      <c r="K215" s="207"/>
      <c r="L215" s="207"/>
      <c r="M215" s="315">
        <f>VLOOKUP(B215,Sheet1!$A$10:$C$222,3,FALSE)</f>
        <v>3</v>
      </c>
      <c r="N215" s="207"/>
      <c r="O215" s="379"/>
      <c r="P215" s="207"/>
      <c r="Q215" s="207"/>
      <c r="R215" s="357"/>
      <c r="S215" s="322">
        <f t="shared" si="17"/>
        <v>3</v>
      </c>
      <c r="T215" s="323">
        <f t="shared" si="18"/>
        <v>5</v>
      </c>
      <c r="V215" t="str">
        <f>VLOOKUP(B215,'Projektni zadaci'!$A$2:$B$138,2,FALSE)</f>
        <v>Dimenzijsko modeliranje podataka</v>
      </c>
    </row>
    <row r="216" spans="1:22" x14ac:dyDescent="0.2">
      <c r="A216" s="318">
        <f t="shared" si="20"/>
        <v>113</v>
      </c>
      <c r="B216" s="347" t="s">
        <v>292</v>
      </c>
      <c r="C216" s="336" t="s">
        <v>513</v>
      </c>
      <c r="D216" s="210">
        <v>10</v>
      </c>
      <c r="E216" s="389">
        <v>42110</v>
      </c>
      <c r="F216" s="210"/>
      <c r="G216" s="358">
        <v>42160</v>
      </c>
      <c r="H216" s="320">
        <v>3</v>
      </c>
      <c r="I216" s="320">
        <v>3.5</v>
      </c>
      <c r="J216" s="207">
        <f t="shared" si="19"/>
        <v>6.5</v>
      </c>
      <c r="K216" s="207"/>
      <c r="L216" s="207"/>
      <c r="M216" s="315">
        <f>VLOOKUP(B216,Sheet1!$A$10:$C$222,3,FALSE)</f>
        <v>4</v>
      </c>
      <c r="N216" s="207"/>
      <c r="O216" s="379"/>
      <c r="P216" s="207"/>
      <c r="Q216" s="207"/>
      <c r="R216" s="357"/>
      <c r="S216" s="322">
        <f t="shared" si="17"/>
        <v>20.5</v>
      </c>
      <c r="T216" s="323">
        <f t="shared" si="18"/>
        <v>5</v>
      </c>
      <c r="V216" t="str">
        <f>VLOOKUP(B216,'Projektni zadaci'!$A$2:$B$138,2,FALSE)</f>
        <v>E­ poslovna inteligencija za uspješnu organizaciju 21. stoljeća</v>
      </c>
    </row>
    <row r="217" spans="1:22" x14ac:dyDescent="0.2">
      <c r="A217" s="318">
        <f t="shared" si="20"/>
        <v>114</v>
      </c>
      <c r="B217" s="347" t="s">
        <v>142</v>
      </c>
      <c r="C217" s="336" t="s">
        <v>143</v>
      </c>
      <c r="D217" s="210">
        <v>12</v>
      </c>
      <c r="E217" s="389">
        <v>42110</v>
      </c>
      <c r="F217" s="210">
        <v>14</v>
      </c>
      <c r="G217" s="358">
        <v>42194</v>
      </c>
      <c r="H217" s="320"/>
      <c r="I217" s="320"/>
      <c r="J217" s="207">
        <f t="shared" si="19"/>
        <v>0</v>
      </c>
      <c r="K217" s="207"/>
      <c r="L217" s="207"/>
      <c r="M217" s="315">
        <f>VLOOKUP(B217,Sheet1!$A$10:$C$222,3,FALSE)</f>
        <v>3</v>
      </c>
      <c r="N217" s="207"/>
      <c r="O217" s="379"/>
      <c r="P217" s="207"/>
      <c r="Q217" s="207"/>
      <c r="R217" s="357"/>
      <c r="S217" s="322">
        <f t="shared" si="17"/>
        <v>29</v>
      </c>
      <c r="T217" s="323">
        <f t="shared" si="18"/>
        <v>5</v>
      </c>
      <c r="V217" t="str">
        <f>VLOOKUP(B217,'Projektni zadaci'!$A$2:$B$138,2,FALSE)</f>
        <v>Informacijsko­ tehnološka eksternalizacija (outsourcing)</v>
      </c>
    </row>
    <row r="218" spans="1:22" x14ac:dyDescent="0.2">
      <c r="A218" s="318">
        <f t="shared" si="20"/>
        <v>115</v>
      </c>
      <c r="B218" s="347" t="s">
        <v>293</v>
      </c>
      <c r="C218" s="336" t="s">
        <v>514</v>
      </c>
      <c r="D218" s="210"/>
      <c r="E218" s="389">
        <v>42110</v>
      </c>
      <c r="F218" s="210"/>
      <c r="G218" s="358">
        <v>42160</v>
      </c>
      <c r="H218" s="320">
        <v>2.5</v>
      </c>
      <c r="I218" s="320">
        <v>5</v>
      </c>
      <c r="J218" s="207">
        <f t="shared" si="19"/>
        <v>7.5</v>
      </c>
      <c r="K218" s="207"/>
      <c r="L218" s="207"/>
      <c r="M218" s="315">
        <f>VLOOKUP(B218,Sheet1!$A$10:$C$222,3,FALSE)</f>
        <v>3</v>
      </c>
      <c r="N218" s="207">
        <v>4</v>
      </c>
      <c r="O218" s="379">
        <v>42243</v>
      </c>
      <c r="P218" s="207"/>
      <c r="Q218" s="207"/>
      <c r="R218" s="357"/>
      <c r="S218" s="322">
        <f t="shared" si="17"/>
        <v>18.5</v>
      </c>
      <c r="T218" s="323">
        <f t="shared" si="18"/>
        <v>5</v>
      </c>
      <c r="V218" t="str">
        <f>VLOOKUP(B218,'Projektni zadaci'!$A$2:$B$138,2,FALSE)</f>
        <v>Upravljanje odnosima s kupcima kao poluga elektroničkog poslovanja</v>
      </c>
    </row>
    <row r="219" spans="1:22" x14ac:dyDescent="0.2">
      <c r="A219" s="318">
        <f t="shared" si="20"/>
        <v>116</v>
      </c>
      <c r="B219" s="347" t="s">
        <v>294</v>
      </c>
      <c r="C219" s="336" t="s">
        <v>515</v>
      </c>
      <c r="D219" s="210"/>
      <c r="E219" s="389">
        <v>42110</v>
      </c>
      <c r="F219" s="210"/>
      <c r="G219" s="358">
        <v>42160</v>
      </c>
      <c r="H219" s="320"/>
      <c r="I219" s="320"/>
      <c r="J219" s="207">
        <f t="shared" si="19"/>
        <v>0</v>
      </c>
      <c r="K219" s="207"/>
      <c r="L219" s="207"/>
      <c r="M219" s="315">
        <f>VLOOKUP(B219,Sheet1!$A$10:$C$222,3,FALSE)</f>
        <v>0</v>
      </c>
      <c r="N219" s="207"/>
      <c r="O219" s="379"/>
      <c r="P219" s="207"/>
      <c r="Q219" s="207"/>
      <c r="R219" s="357"/>
      <c r="S219" s="322">
        <f t="shared" si="17"/>
        <v>0</v>
      </c>
      <c r="T219" s="323">
        <f t="shared" si="18"/>
        <v>5</v>
      </c>
      <c r="V219" t="e">
        <f>VLOOKUP(B219,'Projektni zadaci'!$A$2:$B$138,2,FALSE)</f>
        <v>#N/A</v>
      </c>
    </row>
    <row r="220" spans="1:22" x14ac:dyDescent="0.2">
      <c r="A220" s="318">
        <f t="shared" si="20"/>
        <v>117</v>
      </c>
      <c r="B220" s="347" t="s">
        <v>295</v>
      </c>
      <c r="C220" s="336" t="s">
        <v>516</v>
      </c>
      <c r="D220" s="210">
        <v>8</v>
      </c>
      <c r="E220" s="389">
        <v>42110</v>
      </c>
      <c r="F220" s="210"/>
      <c r="G220" s="358">
        <v>42160</v>
      </c>
      <c r="H220" s="320">
        <v>2.5</v>
      </c>
      <c r="I220" s="320">
        <v>2.5</v>
      </c>
      <c r="J220" s="207">
        <f t="shared" si="19"/>
        <v>5</v>
      </c>
      <c r="K220" s="207"/>
      <c r="L220" s="207"/>
      <c r="M220" s="315">
        <f>VLOOKUP(B220,Sheet1!$A$10:$C$222,3,FALSE)</f>
        <v>4</v>
      </c>
      <c r="N220" s="207"/>
      <c r="O220" s="379"/>
      <c r="P220" s="207"/>
      <c r="Q220" s="207"/>
      <c r="R220" s="357"/>
      <c r="S220" s="322">
        <f t="shared" si="17"/>
        <v>17</v>
      </c>
      <c r="T220" s="323">
        <f t="shared" si="18"/>
        <v>5</v>
      </c>
      <c r="V220" t="str">
        <f>VLOOKUP(B220,'Projektni zadaci'!$A$2:$B$138,2,FALSE)</f>
        <v>Integrirana Web komunikacija</v>
      </c>
    </row>
    <row r="221" spans="1:22" x14ac:dyDescent="0.2">
      <c r="A221" s="318">
        <f t="shared" si="20"/>
        <v>118</v>
      </c>
      <c r="B221" s="347" t="s">
        <v>296</v>
      </c>
      <c r="C221" s="336" t="s">
        <v>517</v>
      </c>
      <c r="D221" s="210">
        <v>9</v>
      </c>
      <c r="E221" s="389">
        <v>42110</v>
      </c>
      <c r="F221" s="210"/>
      <c r="G221" s="358">
        <v>42160</v>
      </c>
      <c r="H221" s="320"/>
      <c r="I221" s="320"/>
      <c r="J221" s="207">
        <f t="shared" si="19"/>
        <v>0</v>
      </c>
      <c r="K221" s="207"/>
      <c r="L221" s="207"/>
      <c r="M221" s="315">
        <f>VLOOKUP(B221,Sheet1!$A$10:$C$222,3,FALSE)</f>
        <v>4</v>
      </c>
      <c r="N221" s="207"/>
      <c r="O221" s="379"/>
      <c r="P221" s="207"/>
      <c r="Q221" s="207"/>
      <c r="R221" s="357"/>
      <c r="S221" s="322">
        <f t="shared" si="17"/>
        <v>13</v>
      </c>
      <c r="T221" s="323">
        <f t="shared" si="18"/>
        <v>5</v>
      </c>
      <c r="V221" t="str">
        <f>VLOOKUP(B221,'Projektni zadaci'!$A$2:$B$138,2,FALSE)</f>
        <v>Upravljanje odnosima s kupcima kao poluga elektroničkog poslovanja</v>
      </c>
    </row>
    <row r="222" spans="1:22" x14ac:dyDescent="0.2">
      <c r="A222" s="318">
        <f t="shared" si="20"/>
        <v>119</v>
      </c>
      <c r="B222" s="347" t="s">
        <v>297</v>
      </c>
      <c r="C222" s="336" t="s">
        <v>518</v>
      </c>
      <c r="D222" s="210"/>
      <c r="E222" s="389">
        <v>42110</v>
      </c>
      <c r="F222" s="210"/>
      <c r="G222" s="358">
        <v>42160</v>
      </c>
      <c r="H222" s="320"/>
      <c r="I222" s="320"/>
      <c r="J222" s="207">
        <f t="shared" si="19"/>
        <v>0</v>
      </c>
      <c r="K222" s="207"/>
      <c r="L222" s="207"/>
      <c r="M222" s="315">
        <f>VLOOKUP(B222,Sheet1!$A$10:$C$222,3,FALSE)</f>
        <v>2</v>
      </c>
      <c r="N222" s="207"/>
      <c r="O222" s="379"/>
      <c r="P222" s="207"/>
      <c r="Q222" s="207"/>
      <c r="R222" s="357"/>
      <c r="S222" s="322">
        <f t="shared" si="17"/>
        <v>2</v>
      </c>
      <c r="T222" s="323">
        <f t="shared" si="18"/>
        <v>5</v>
      </c>
      <c r="V222" t="str">
        <f>VLOOKUP(B222,'Projektni zadaci'!$A$2:$B$138,2,FALSE)</f>
        <v>E­ poslovna inteligencija za uspješnu organizaciju 21. stoljeća</v>
      </c>
    </row>
    <row r="223" spans="1:22" x14ac:dyDescent="0.2">
      <c r="A223" s="318">
        <f t="shared" si="20"/>
        <v>120</v>
      </c>
      <c r="B223" s="347" t="s">
        <v>298</v>
      </c>
      <c r="C223" s="336" t="s">
        <v>519</v>
      </c>
      <c r="D223" s="210"/>
      <c r="E223" s="389">
        <v>42110</v>
      </c>
      <c r="F223" s="210"/>
      <c r="G223" s="358">
        <v>42160</v>
      </c>
      <c r="H223" s="320"/>
      <c r="I223" s="320"/>
      <c r="J223" s="207">
        <f t="shared" si="19"/>
        <v>0</v>
      </c>
      <c r="K223" s="207"/>
      <c r="L223" s="207"/>
      <c r="M223" s="315">
        <f>VLOOKUP(B223,Sheet1!$A$10:$C$222,3,FALSE)</f>
        <v>0</v>
      </c>
      <c r="N223" s="207"/>
      <c r="O223" s="379"/>
      <c r="P223" s="207"/>
      <c r="Q223" s="207"/>
      <c r="R223" s="357"/>
      <c r="S223" s="322">
        <f t="shared" si="17"/>
        <v>0</v>
      </c>
      <c r="T223" s="323">
        <f t="shared" si="18"/>
        <v>5</v>
      </c>
      <c r="V223" t="e">
        <f>VLOOKUP(B223,'Projektni zadaci'!$A$2:$B$138,2,FALSE)</f>
        <v>#N/A</v>
      </c>
    </row>
    <row r="224" spans="1:22" x14ac:dyDescent="0.2">
      <c r="A224" s="318">
        <f t="shared" si="20"/>
        <v>121</v>
      </c>
      <c r="B224" s="347" t="s">
        <v>299</v>
      </c>
      <c r="C224" s="336" t="s">
        <v>520</v>
      </c>
      <c r="D224" s="210"/>
      <c r="E224" s="389">
        <v>42110</v>
      </c>
      <c r="F224" s="210"/>
      <c r="G224" s="358">
        <v>42160</v>
      </c>
      <c r="H224" s="320"/>
      <c r="I224" s="320"/>
      <c r="J224" s="207">
        <f t="shared" si="19"/>
        <v>0</v>
      </c>
      <c r="K224" s="207"/>
      <c r="L224" s="207"/>
      <c r="M224" s="315">
        <f>VLOOKUP(B224,Sheet1!$A$10:$C$222,3,FALSE)</f>
        <v>0</v>
      </c>
      <c r="N224" s="207"/>
      <c r="O224" s="379"/>
      <c r="P224" s="207"/>
      <c r="Q224" s="207"/>
      <c r="R224" s="357"/>
      <c r="S224" s="322">
        <f t="shared" si="17"/>
        <v>0</v>
      </c>
      <c r="T224" s="323">
        <f t="shared" si="18"/>
        <v>5</v>
      </c>
      <c r="V224" t="e">
        <f>VLOOKUP(B224,'Projektni zadaci'!$A$2:$B$138,2,FALSE)</f>
        <v>#N/A</v>
      </c>
    </row>
    <row r="225" spans="1:22" s="204" customFormat="1" x14ac:dyDescent="0.2">
      <c r="A225" s="328">
        <f t="shared" si="20"/>
        <v>122</v>
      </c>
      <c r="B225" s="352" t="s">
        <v>300</v>
      </c>
      <c r="C225" s="353" t="s">
        <v>521</v>
      </c>
      <c r="D225" s="332">
        <v>12</v>
      </c>
      <c r="E225" s="390">
        <v>42110</v>
      </c>
      <c r="F225" s="332">
        <v>23</v>
      </c>
      <c r="G225" s="360">
        <v>42160</v>
      </c>
      <c r="H225" s="330">
        <v>5</v>
      </c>
      <c r="I225" s="330">
        <v>3</v>
      </c>
      <c r="J225" s="331">
        <f t="shared" si="19"/>
        <v>8</v>
      </c>
      <c r="K225" s="331"/>
      <c r="L225" s="331">
        <v>5</v>
      </c>
      <c r="M225" s="332">
        <f>VLOOKUP(B225,Sheet1!$A$10:$C$222,3,FALSE)</f>
        <v>5</v>
      </c>
      <c r="N225" s="331"/>
      <c r="O225" s="380"/>
      <c r="P225" s="331">
        <v>1</v>
      </c>
      <c r="Q225" s="331">
        <v>20</v>
      </c>
      <c r="R225" s="360">
        <v>42173</v>
      </c>
      <c r="S225" s="322">
        <f t="shared" si="17"/>
        <v>73</v>
      </c>
      <c r="T225" s="351">
        <f t="shared" si="18"/>
        <v>8</v>
      </c>
      <c r="V225" s="204" t="str">
        <f>VLOOKUP(B225,'Projektni zadaci'!$A$2:$B$138,2,FALSE)</f>
        <v>Korporacijski portali i elektronička poslovna integracija</v>
      </c>
    </row>
    <row r="226" spans="1:22" x14ac:dyDescent="0.2">
      <c r="A226" s="318">
        <f t="shared" si="20"/>
        <v>123</v>
      </c>
      <c r="B226" s="347" t="s">
        <v>301</v>
      </c>
      <c r="C226" s="336" t="s">
        <v>522</v>
      </c>
      <c r="D226" s="210">
        <v>11</v>
      </c>
      <c r="E226" s="389">
        <v>42110</v>
      </c>
      <c r="F226" s="210"/>
      <c r="G226" s="358">
        <v>42160</v>
      </c>
      <c r="H226" s="320">
        <v>0</v>
      </c>
      <c r="I226" s="320"/>
      <c r="J226" s="207">
        <f t="shared" si="19"/>
        <v>0</v>
      </c>
      <c r="K226" s="207"/>
      <c r="L226" s="207"/>
      <c r="M226" s="315">
        <f>VLOOKUP(B226,Sheet1!$A$10:$C$222,3,FALSE)</f>
        <v>3</v>
      </c>
      <c r="N226" s="207"/>
      <c r="O226" s="379"/>
      <c r="P226" s="207"/>
      <c r="Q226" s="207"/>
      <c r="R226" s="357"/>
      <c r="S226" s="322">
        <f t="shared" si="17"/>
        <v>14</v>
      </c>
      <c r="T226" s="323">
        <f t="shared" si="18"/>
        <v>5</v>
      </c>
      <c r="V226" t="str">
        <f>VLOOKUP(B226,'Projektni zadaci'!$A$2:$B$138,2,FALSE)</f>
        <v>Specifičnosti razvoja sistema poslovne inteligencije</v>
      </c>
    </row>
    <row r="227" spans="1:22" x14ac:dyDescent="0.2">
      <c r="A227" s="318">
        <f t="shared" si="20"/>
        <v>124</v>
      </c>
      <c r="B227" s="347" t="s">
        <v>302</v>
      </c>
      <c r="C227" s="336" t="s">
        <v>523</v>
      </c>
      <c r="D227" s="210"/>
      <c r="E227" s="389">
        <v>42110</v>
      </c>
      <c r="F227" s="210"/>
      <c r="G227" s="358">
        <v>42160</v>
      </c>
      <c r="H227" s="320">
        <v>0</v>
      </c>
      <c r="I227" s="320"/>
      <c r="J227" s="207">
        <f t="shared" si="19"/>
        <v>0</v>
      </c>
      <c r="K227" s="207"/>
      <c r="L227" s="207"/>
      <c r="M227" s="315">
        <f>VLOOKUP(B227,Sheet1!$A$10:$C$222,3,FALSE)</f>
        <v>5</v>
      </c>
      <c r="N227" s="207">
        <v>4</v>
      </c>
      <c r="O227" s="379">
        <v>42173</v>
      </c>
      <c r="P227" s="207"/>
      <c r="Q227" s="207"/>
      <c r="R227" s="357"/>
      <c r="S227" s="322">
        <f t="shared" si="17"/>
        <v>13</v>
      </c>
      <c r="T227" s="323">
        <f t="shared" si="18"/>
        <v>5</v>
      </c>
      <c r="V227" t="str">
        <f>VLOOKUP(B227,'Projektni zadaci'!$A$2:$B$138,2,FALSE)</f>
        <v>Primjeri razvojnih alata u analizi i dizajnu informacijskog sistema</v>
      </c>
    </row>
    <row r="228" spans="1:22" s="410" customFormat="1" x14ac:dyDescent="0.2">
      <c r="A228" s="397">
        <f t="shared" si="20"/>
        <v>125</v>
      </c>
      <c r="B228" s="411" t="s">
        <v>303</v>
      </c>
      <c r="C228" s="412" t="s">
        <v>524</v>
      </c>
      <c r="D228" s="400">
        <v>9</v>
      </c>
      <c r="E228" s="401">
        <v>42110</v>
      </c>
      <c r="F228" s="400"/>
      <c r="G228" s="402">
        <v>42160</v>
      </c>
      <c r="H228" s="403">
        <v>2.5</v>
      </c>
      <c r="I228" s="403">
        <v>2.5</v>
      </c>
      <c r="J228" s="404">
        <f t="shared" si="19"/>
        <v>5</v>
      </c>
      <c r="K228" s="404"/>
      <c r="L228" s="404">
        <v>5</v>
      </c>
      <c r="M228" s="400">
        <f>VLOOKUP(B228,Sheet1!$A$10:$C$222,3,FALSE)</f>
        <v>5</v>
      </c>
      <c r="N228" s="404">
        <v>15</v>
      </c>
      <c r="O228" s="405">
        <v>42173</v>
      </c>
      <c r="P228" s="404"/>
      <c r="Q228" s="404">
        <v>20</v>
      </c>
      <c r="R228" s="402">
        <v>42194</v>
      </c>
      <c r="S228" s="407">
        <f t="shared" si="17"/>
        <v>65</v>
      </c>
      <c r="T228" s="408">
        <f t="shared" si="18"/>
        <v>7</v>
      </c>
      <c r="V228" s="410" t="str">
        <f>VLOOKUP(B228,'Projektni zadaci'!$A$2:$B$138,2,FALSE)</f>
        <v>Automatizirani alati i tehnologije pri analizi i dizajnu informacijskog sistema</v>
      </c>
    </row>
    <row r="229" spans="1:22" x14ac:dyDescent="0.2">
      <c r="A229" s="318">
        <f t="shared" si="20"/>
        <v>126</v>
      </c>
      <c r="B229" s="347" t="s">
        <v>304</v>
      </c>
      <c r="C229" s="336" t="s">
        <v>525</v>
      </c>
      <c r="D229" s="210"/>
      <c r="E229" s="389">
        <v>42110</v>
      </c>
      <c r="F229" s="210"/>
      <c r="G229" s="358">
        <v>42160</v>
      </c>
      <c r="H229" s="320"/>
      <c r="I229" s="320"/>
      <c r="J229" s="207">
        <f t="shared" si="19"/>
        <v>0</v>
      </c>
      <c r="K229" s="207"/>
      <c r="L229" s="207"/>
      <c r="M229" s="315">
        <f>VLOOKUP(B229,Sheet1!$A$10:$C$222,3,FALSE)</f>
        <v>0</v>
      </c>
      <c r="N229" s="207"/>
      <c r="O229" s="379"/>
      <c r="P229" s="207"/>
      <c r="Q229" s="207"/>
      <c r="R229" s="357"/>
      <c r="S229" s="322">
        <f t="shared" si="17"/>
        <v>0</v>
      </c>
      <c r="T229" s="323">
        <f t="shared" si="18"/>
        <v>5</v>
      </c>
      <c r="V229" t="e">
        <f>VLOOKUP(B229,'Projektni zadaci'!$A$2:$B$138,2,FALSE)</f>
        <v>#N/A</v>
      </c>
    </row>
    <row r="230" spans="1:22" x14ac:dyDescent="0.2">
      <c r="A230" s="318">
        <f t="shared" si="20"/>
        <v>127</v>
      </c>
      <c r="B230" s="347" t="s">
        <v>305</v>
      </c>
      <c r="C230" s="336" t="s">
        <v>526</v>
      </c>
      <c r="D230" s="210"/>
      <c r="E230" s="389">
        <v>42110</v>
      </c>
      <c r="F230" s="210"/>
      <c r="G230" s="358">
        <v>42160</v>
      </c>
      <c r="H230" s="320"/>
      <c r="I230" s="320"/>
      <c r="J230" s="207">
        <f t="shared" si="19"/>
        <v>0</v>
      </c>
      <c r="K230" s="207"/>
      <c r="L230" s="207"/>
      <c r="M230" s="315">
        <f>VLOOKUP(B230,Sheet1!$A$10:$C$222,3,FALSE)</f>
        <v>4</v>
      </c>
      <c r="N230" s="207">
        <v>7</v>
      </c>
      <c r="O230" s="379">
        <v>42243</v>
      </c>
      <c r="P230" s="207"/>
      <c r="Q230" s="207"/>
      <c r="R230" s="357"/>
      <c r="S230" s="322">
        <f t="shared" si="17"/>
        <v>18</v>
      </c>
      <c r="T230" s="323">
        <f t="shared" si="18"/>
        <v>5</v>
      </c>
      <c r="V230" t="str">
        <f>VLOOKUP(B230,'Projektni zadaci'!$A$2:$B$138,2,FALSE)</f>
        <v>Upravljanje projektom razvoja informacijskog sistema</v>
      </c>
    </row>
    <row r="231" spans="1:22" x14ac:dyDescent="0.2">
      <c r="A231" s="318">
        <f t="shared" si="20"/>
        <v>128</v>
      </c>
      <c r="B231" s="347" t="s">
        <v>306</v>
      </c>
      <c r="C231" s="336" t="s">
        <v>527</v>
      </c>
      <c r="D231" s="210"/>
      <c r="E231" s="389">
        <v>42110</v>
      </c>
      <c r="F231" s="210"/>
      <c r="G231" s="358">
        <v>42160</v>
      </c>
      <c r="H231" s="320"/>
      <c r="I231" s="320"/>
      <c r="J231" s="207">
        <f t="shared" si="19"/>
        <v>0</v>
      </c>
      <c r="K231" s="207"/>
      <c r="L231" s="207"/>
      <c r="M231" s="315">
        <f>VLOOKUP(B231,Sheet1!$A$10:$C$222,3,FALSE)</f>
        <v>1</v>
      </c>
      <c r="N231" s="207"/>
      <c r="O231" s="379"/>
      <c r="P231" s="207"/>
      <c r="Q231" s="207"/>
      <c r="R231" s="357"/>
      <c r="S231" s="322">
        <f t="shared" si="17"/>
        <v>1</v>
      </c>
      <c r="T231" s="323">
        <f t="shared" si="18"/>
        <v>5</v>
      </c>
      <c r="V231" t="str">
        <f>VLOOKUP(B231,'Projektni zadaci'!$A$2:$B$138,2,FALSE)</f>
        <v xml:space="preserve">Primjer analize informacijskog sistema utemeljene na objektima i dizajna pomoću UML
</v>
      </c>
    </row>
    <row r="232" spans="1:22" s="439" customFormat="1" x14ac:dyDescent="0.2">
      <c r="A232" s="427">
        <f t="shared" si="20"/>
        <v>129</v>
      </c>
      <c r="B232" s="428" t="s">
        <v>162</v>
      </c>
      <c r="C232" s="429" t="s">
        <v>163</v>
      </c>
      <c r="D232" s="430">
        <v>13</v>
      </c>
      <c r="E232" s="431">
        <v>42110</v>
      </c>
      <c r="F232" s="430">
        <v>12</v>
      </c>
      <c r="G232" s="432">
        <v>42194</v>
      </c>
      <c r="H232" s="433">
        <v>2.5</v>
      </c>
      <c r="I232" s="433">
        <v>3.5</v>
      </c>
      <c r="J232" s="434">
        <f t="shared" si="19"/>
        <v>6</v>
      </c>
      <c r="K232" s="434"/>
      <c r="L232" s="434">
        <v>5</v>
      </c>
      <c r="M232" s="430">
        <f>VLOOKUP(B232,Sheet1!$A$10:$C$222,3,FALSE)</f>
        <v>2</v>
      </c>
      <c r="N232" s="434"/>
      <c r="O232" s="435"/>
      <c r="P232" s="434"/>
      <c r="Q232" s="434"/>
      <c r="R232" s="436"/>
      <c r="S232" s="437">
        <f t="shared" si="17"/>
        <v>38</v>
      </c>
      <c r="T232" s="438">
        <f t="shared" si="18"/>
        <v>5</v>
      </c>
      <c r="V232" s="439" t="str">
        <f>VLOOKUP(B232,'Projektni zadaci'!$A$2:$B$138,2,FALSE)</f>
        <v>Elementi infrastrukture za elektroničko obavljanje transakcija</v>
      </c>
    </row>
    <row r="233" spans="1:22" x14ac:dyDescent="0.2">
      <c r="A233" s="318">
        <f t="shared" si="20"/>
        <v>130</v>
      </c>
      <c r="B233" s="347" t="s">
        <v>307</v>
      </c>
      <c r="C233" s="336" t="s">
        <v>528</v>
      </c>
      <c r="D233" s="210">
        <v>0</v>
      </c>
      <c r="E233" s="389">
        <v>42110</v>
      </c>
      <c r="F233" s="210"/>
      <c r="G233" s="358">
        <v>42160</v>
      </c>
      <c r="H233" s="320"/>
      <c r="I233" s="320"/>
      <c r="J233" s="207">
        <f t="shared" si="19"/>
        <v>0</v>
      </c>
      <c r="K233" s="207"/>
      <c r="L233" s="207"/>
      <c r="M233" s="315">
        <f>VLOOKUP(B233,Sheet1!$A$10:$C$222,3,FALSE)</f>
        <v>0</v>
      </c>
      <c r="N233" s="207"/>
      <c r="O233" s="379"/>
      <c r="P233" s="207"/>
      <c r="Q233" s="207"/>
      <c r="R233" s="357"/>
      <c r="S233" s="322">
        <f t="shared" si="17"/>
        <v>0</v>
      </c>
      <c r="T233" s="323">
        <f t="shared" si="18"/>
        <v>5</v>
      </c>
      <c r="V233" t="e">
        <f>VLOOKUP(B233,'Projektni zadaci'!$A$2:$B$138,2,FALSE)</f>
        <v>#N/A</v>
      </c>
    </row>
    <row r="234" spans="1:22" x14ac:dyDescent="0.2">
      <c r="A234" s="318">
        <f t="shared" si="20"/>
        <v>131</v>
      </c>
      <c r="B234" s="347" t="s">
        <v>308</v>
      </c>
      <c r="C234" s="336" t="s">
        <v>529</v>
      </c>
      <c r="D234" s="210"/>
      <c r="E234" s="389">
        <v>42110</v>
      </c>
      <c r="F234" s="210">
        <v>0</v>
      </c>
      <c r="G234" s="358">
        <v>42160</v>
      </c>
      <c r="H234" s="320">
        <v>3</v>
      </c>
      <c r="I234" s="320">
        <v>3.5</v>
      </c>
      <c r="J234" s="207">
        <f t="shared" si="19"/>
        <v>6.5</v>
      </c>
      <c r="K234" s="207"/>
      <c r="L234" s="207"/>
      <c r="M234" s="315">
        <f>VLOOKUP(B234,Sheet1!$A$10:$C$222,3,FALSE)</f>
        <v>5</v>
      </c>
      <c r="N234" s="207">
        <v>8</v>
      </c>
      <c r="O234" s="379">
        <v>42243</v>
      </c>
      <c r="P234" s="207"/>
      <c r="Q234" s="207"/>
      <c r="R234" s="357"/>
      <c r="S234" s="322">
        <f t="shared" si="17"/>
        <v>27.5</v>
      </c>
      <c r="T234" s="323">
        <f t="shared" si="18"/>
        <v>5</v>
      </c>
      <c r="V234" t="str">
        <f>VLOOKUP(B234,'Projektni zadaci'!$A$2:$B$138,2,FALSE)</f>
        <v>Digitalni potpis</v>
      </c>
    </row>
    <row r="235" spans="1:22" x14ac:dyDescent="0.2">
      <c r="A235" s="318">
        <f t="shared" si="20"/>
        <v>132</v>
      </c>
      <c r="B235" s="347" t="s">
        <v>309</v>
      </c>
      <c r="C235" s="336" t="s">
        <v>530</v>
      </c>
      <c r="D235" s="210"/>
      <c r="E235" s="389">
        <v>42110</v>
      </c>
      <c r="F235" s="210"/>
      <c r="G235" s="358">
        <v>42160</v>
      </c>
      <c r="H235" s="320"/>
      <c r="I235" s="320"/>
      <c r="J235" s="207">
        <f t="shared" si="19"/>
        <v>0</v>
      </c>
      <c r="K235" s="207"/>
      <c r="L235" s="207"/>
      <c r="M235" s="315">
        <f>VLOOKUP(B235,Sheet1!$A$10:$C$222,3,FALSE)</f>
        <v>3</v>
      </c>
      <c r="N235" s="207"/>
      <c r="O235" s="379"/>
      <c r="P235" s="207"/>
      <c r="Q235" s="207"/>
      <c r="R235" s="357"/>
      <c r="S235" s="322">
        <f t="shared" si="17"/>
        <v>3</v>
      </c>
      <c r="T235" s="323">
        <f t="shared" si="18"/>
        <v>5</v>
      </c>
      <c r="V235" t="str">
        <f>VLOOKUP(B235,'Projektni zadaci'!$A$2:$B$138,2,FALSE)</f>
        <v>Enkripcijski algoritmi u infrastrukturi javnog ključa</v>
      </c>
    </row>
    <row r="236" spans="1:22" x14ac:dyDescent="0.2">
      <c r="A236" s="318">
        <f t="shared" si="20"/>
        <v>133</v>
      </c>
      <c r="B236" s="347" t="s">
        <v>310</v>
      </c>
      <c r="C236" s="336" t="s">
        <v>531</v>
      </c>
      <c r="D236" s="210">
        <v>3</v>
      </c>
      <c r="E236" s="389">
        <v>42110</v>
      </c>
      <c r="F236" s="210"/>
      <c r="G236" s="358">
        <v>42160</v>
      </c>
      <c r="H236" s="320">
        <v>5</v>
      </c>
      <c r="I236" s="320">
        <v>0</v>
      </c>
      <c r="J236" s="207">
        <f t="shared" si="19"/>
        <v>5</v>
      </c>
      <c r="K236" s="207"/>
      <c r="L236" s="207"/>
      <c r="M236" s="315">
        <f>VLOOKUP(B236,Sheet1!$A$10:$C$222,3,FALSE)</f>
        <v>3</v>
      </c>
      <c r="N236" s="207"/>
      <c r="O236" s="379"/>
      <c r="P236" s="207"/>
      <c r="Q236" s="207"/>
      <c r="R236" s="357"/>
      <c r="S236" s="322">
        <f t="shared" si="17"/>
        <v>11</v>
      </c>
      <c r="T236" s="323">
        <f t="shared" si="18"/>
        <v>5</v>
      </c>
      <c r="V236" t="str">
        <f>VLOOKUP(B236,'Projektni zadaci'!$A$2:$B$138,2,FALSE)</f>
        <v>Sigurnosni aspekti baza podataka</v>
      </c>
    </row>
    <row r="237" spans="1:22" s="410" customFormat="1" x14ac:dyDescent="0.2">
      <c r="A237" s="397">
        <f t="shared" si="20"/>
        <v>134</v>
      </c>
      <c r="B237" s="411" t="s">
        <v>311</v>
      </c>
      <c r="C237" s="412" t="s">
        <v>532</v>
      </c>
      <c r="D237" s="400">
        <v>12</v>
      </c>
      <c r="E237" s="401">
        <v>42110</v>
      </c>
      <c r="F237" s="400">
        <v>16</v>
      </c>
      <c r="G237" s="402">
        <v>42173</v>
      </c>
      <c r="H237" s="403">
        <v>2.5</v>
      </c>
      <c r="I237" s="403">
        <v>2.5</v>
      </c>
      <c r="J237" s="404">
        <f t="shared" si="19"/>
        <v>5</v>
      </c>
      <c r="K237" s="404"/>
      <c r="L237" s="404">
        <v>5</v>
      </c>
      <c r="M237" s="400">
        <f>VLOOKUP(B237,Sheet1!$A$10:$C$222,3,FALSE)</f>
        <v>5</v>
      </c>
      <c r="N237" s="404"/>
      <c r="O237" s="405"/>
      <c r="P237" s="404">
        <v>1</v>
      </c>
      <c r="Q237" s="404">
        <v>20</v>
      </c>
      <c r="R237" s="402">
        <v>42173</v>
      </c>
      <c r="S237" s="407">
        <f t="shared" si="17"/>
        <v>63</v>
      </c>
      <c r="T237" s="408">
        <f t="shared" si="18"/>
        <v>7</v>
      </c>
      <c r="V237" s="410" t="str">
        <f>VLOOKUP(B237,'Projektni zadaci'!$A$2:$B$138,2,FALSE)</f>
        <v>Infrastruktura javnog ključa</v>
      </c>
    </row>
    <row r="238" spans="1:22" x14ac:dyDescent="0.2">
      <c r="A238" s="318">
        <f t="shared" si="20"/>
        <v>135</v>
      </c>
      <c r="B238" s="347" t="s">
        <v>312</v>
      </c>
      <c r="C238" s="336" t="s">
        <v>533</v>
      </c>
      <c r="D238" s="210"/>
      <c r="E238" s="389">
        <v>42110</v>
      </c>
      <c r="F238" s="210"/>
      <c r="G238" s="358">
        <v>42160</v>
      </c>
      <c r="H238" s="320"/>
      <c r="I238" s="320"/>
      <c r="J238" s="207">
        <f t="shared" si="19"/>
        <v>0</v>
      </c>
      <c r="K238" s="207"/>
      <c r="L238" s="207"/>
      <c r="M238" s="315">
        <f>VLOOKUP(B238,Sheet1!$A$10:$C$222,3,FALSE)</f>
        <v>0</v>
      </c>
      <c r="N238" s="207"/>
      <c r="O238" s="379"/>
      <c r="P238" s="207"/>
      <c r="Q238" s="207"/>
      <c r="R238" s="357"/>
      <c r="S238" s="322">
        <f t="shared" si="17"/>
        <v>0</v>
      </c>
      <c r="T238" s="323">
        <f t="shared" si="18"/>
        <v>5</v>
      </c>
      <c r="V238" t="e">
        <f>VLOOKUP(B238,'Projektni zadaci'!$A$2:$B$138,2,FALSE)</f>
        <v>#N/A</v>
      </c>
    </row>
    <row r="239" spans="1:22" s="439" customFormat="1" x14ac:dyDescent="0.2">
      <c r="A239" s="427">
        <f t="shared" si="20"/>
        <v>136</v>
      </c>
      <c r="B239" s="428" t="s">
        <v>146</v>
      </c>
      <c r="C239" s="429" t="s">
        <v>147</v>
      </c>
      <c r="D239" s="430">
        <v>12</v>
      </c>
      <c r="E239" s="431">
        <v>42110</v>
      </c>
      <c r="F239" s="430">
        <v>18</v>
      </c>
      <c r="G239" s="432">
        <v>42173</v>
      </c>
      <c r="H239" s="433">
        <v>2.5</v>
      </c>
      <c r="I239" s="433">
        <v>0</v>
      </c>
      <c r="J239" s="434">
        <f t="shared" si="19"/>
        <v>2.5</v>
      </c>
      <c r="K239" s="434"/>
      <c r="L239" s="434">
        <v>5</v>
      </c>
      <c r="M239" s="430">
        <f>VLOOKUP(B239,Sheet1!$A$10:$C$222,3,FALSE)</f>
        <v>5</v>
      </c>
      <c r="N239" s="434"/>
      <c r="O239" s="435"/>
      <c r="P239" s="434"/>
      <c r="Q239" s="434"/>
      <c r="R239" s="436"/>
      <c r="S239" s="437">
        <f t="shared" si="17"/>
        <v>42.5</v>
      </c>
      <c r="T239" s="438">
        <f t="shared" si="18"/>
        <v>5</v>
      </c>
      <c r="V239" s="439" t="str">
        <f>VLOOKUP(B239,'Projektni zadaci'!$A$2:$B$138,2,FALSE)</f>
        <v xml:space="preserve">	Proizvodnja procesora (fabrikacija čipova, projektovanje, izrada integrisanih kola)</v>
      </c>
    </row>
    <row r="240" spans="1:22" x14ac:dyDescent="0.2">
      <c r="A240" s="318">
        <f t="shared" si="20"/>
        <v>137</v>
      </c>
      <c r="B240" s="347" t="s">
        <v>313</v>
      </c>
      <c r="C240" s="336" t="s">
        <v>534</v>
      </c>
      <c r="D240" s="210"/>
      <c r="E240" s="389">
        <v>42110</v>
      </c>
      <c r="F240" s="210"/>
      <c r="G240" s="358">
        <v>42160</v>
      </c>
      <c r="H240" s="320"/>
      <c r="I240" s="320"/>
      <c r="J240" s="207">
        <f t="shared" si="19"/>
        <v>0</v>
      </c>
      <c r="K240" s="207"/>
      <c r="L240" s="207"/>
      <c r="M240" s="315">
        <f>VLOOKUP(B240,Sheet1!$A$10:$C$222,3,FALSE)</f>
        <v>1</v>
      </c>
      <c r="N240" s="207"/>
      <c r="O240" s="379"/>
      <c r="P240" s="207"/>
      <c r="Q240" s="207"/>
      <c r="R240" s="357"/>
      <c r="S240" s="322">
        <f t="shared" si="17"/>
        <v>1</v>
      </c>
      <c r="T240" s="323">
        <f t="shared" si="18"/>
        <v>5</v>
      </c>
      <c r="V240" t="str">
        <f>VLOOKUP(B240,'Projektni zadaci'!$A$2:$B$138,2,FALSE)</f>
        <v xml:space="preserve">	Matične  ploče i konektori na ploči</v>
      </c>
    </row>
    <row r="241" spans="1:22" x14ac:dyDescent="0.2">
      <c r="A241" s="318">
        <f t="shared" si="20"/>
        <v>138</v>
      </c>
      <c r="B241" s="347" t="s">
        <v>314</v>
      </c>
      <c r="C241" s="336" t="s">
        <v>535</v>
      </c>
      <c r="D241" s="210">
        <v>14</v>
      </c>
      <c r="E241" s="389">
        <v>42110</v>
      </c>
      <c r="F241" s="207">
        <v>19</v>
      </c>
      <c r="G241" s="456">
        <v>42243</v>
      </c>
      <c r="H241" s="320">
        <v>3</v>
      </c>
      <c r="I241" s="320"/>
      <c r="J241" s="207">
        <f t="shared" si="19"/>
        <v>3</v>
      </c>
      <c r="K241" s="207"/>
      <c r="L241" s="207"/>
      <c r="M241" s="315">
        <f>VLOOKUP(B241,Sheet1!$A$10:$C$222,3,FALSE)</f>
        <v>1</v>
      </c>
      <c r="P241" s="207"/>
      <c r="Q241" s="207"/>
      <c r="R241" s="357"/>
      <c r="S241" s="322">
        <f>IF(F241&gt;0,F241*2+J241+L241+M241+Q241,D241+#REF!+J241+L241+M241+Q241)</f>
        <v>42</v>
      </c>
      <c r="T241" s="323">
        <f t="shared" si="18"/>
        <v>5</v>
      </c>
      <c r="V241" t="str">
        <f>VLOOKUP(B241,'Projektni zadaci'!$A$2:$B$138,2,FALSE)</f>
        <v xml:space="preserve">	Matične  ploče i sistemski časovnik</v>
      </c>
    </row>
    <row r="242" spans="1:22" x14ac:dyDescent="0.2">
      <c r="A242" s="318">
        <f t="shared" si="20"/>
        <v>139</v>
      </c>
      <c r="B242" s="347" t="s">
        <v>315</v>
      </c>
      <c r="C242" s="336" t="s">
        <v>536</v>
      </c>
      <c r="D242" s="210"/>
      <c r="E242" s="389">
        <v>42110</v>
      </c>
      <c r="F242" s="210"/>
      <c r="G242" s="358">
        <v>42160</v>
      </c>
      <c r="H242" s="320"/>
      <c r="I242" s="320"/>
      <c r="J242" s="207">
        <f t="shared" si="19"/>
        <v>0</v>
      </c>
      <c r="K242" s="207"/>
      <c r="L242" s="207"/>
      <c r="M242" s="315">
        <f>VLOOKUP(B242,Sheet1!$A$10:$C$222,3,FALSE)</f>
        <v>1</v>
      </c>
      <c r="N242" s="207"/>
      <c r="O242" s="379"/>
      <c r="P242" s="207"/>
      <c r="Q242" s="207"/>
      <c r="R242" s="357"/>
      <c r="S242" s="322">
        <f t="shared" si="17"/>
        <v>1</v>
      </c>
      <c r="T242" s="323">
        <f t="shared" si="18"/>
        <v>5</v>
      </c>
      <c r="V242" t="str">
        <f>VLOOKUP(B242,'Projektni zadaci'!$A$2:$B$138,2,FALSE)</f>
        <v xml:space="preserve">	Portovi: AGP, USB, Firewire</v>
      </c>
    </row>
    <row r="243" spans="1:22" x14ac:dyDescent="0.2">
      <c r="A243" s="318">
        <f t="shared" si="20"/>
        <v>140</v>
      </c>
      <c r="B243" s="347" t="s">
        <v>316</v>
      </c>
      <c r="C243" s="336" t="s">
        <v>537</v>
      </c>
      <c r="D243" s="210"/>
      <c r="E243" s="389">
        <v>42110</v>
      </c>
      <c r="F243" s="210"/>
      <c r="G243" s="358">
        <v>42160</v>
      </c>
      <c r="H243" s="320"/>
      <c r="I243" s="320"/>
      <c r="J243" s="207">
        <f t="shared" si="19"/>
        <v>0</v>
      </c>
      <c r="K243" s="207"/>
      <c r="L243" s="207"/>
      <c r="M243" s="315">
        <f>VLOOKUP(B243,Sheet1!$A$10:$C$222,3,FALSE)</f>
        <v>1</v>
      </c>
      <c r="N243" s="207"/>
      <c r="O243" s="379"/>
      <c r="P243" s="207"/>
      <c r="Q243" s="207"/>
      <c r="R243" s="357"/>
      <c r="S243" s="322">
        <f t="shared" si="17"/>
        <v>1</v>
      </c>
      <c r="T243" s="323">
        <f t="shared" si="18"/>
        <v>5</v>
      </c>
      <c r="V243" t="str">
        <f>VLOOKUP(B243,'Projektni zadaci'!$A$2:$B$138,2,FALSE)</f>
        <v xml:space="preserve">	Memorijski podsistem - DRAM I SRAM memorija</v>
      </c>
    </row>
    <row r="244" spans="1:22" x14ac:dyDescent="0.2">
      <c r="A244" s="318">
        <f t="shared" si="20"/>
        <v>141</v>
      </c>
      <c r="B244" s="347" t="s">
        <v>317</v>
      </c>
      <c r="C244" s="336" t="s">
        <v>538</v>
      </c>
      <c r="D244" s="210"/>
      <c r="E244" s="389">
        <v>42110</v>
      </c>
      <c r="F244" s="210"/>
      <c r="G244" s="358">
        <v>42160</v>
      </c>
      <c r="H244" s="320"/>
      <c r="I244" s="320"/>
      <c r="J244" s="207">
        <f t="shared" si="19"/>
        <v>0</v>
      </c>
      <c r="K244" s="207"/>
      <c r="L244" s="207"/>
      <c r="M244" s="315">
        <f>VLOOKUP(B244,Sheet1!$A$10:$C$222,3,FALSE)</f>
        <v>1</v>
      </c>
      <c r="N244" s="207">
        <v>2</v>
      </c>
      <c r="O244" s="379">
        <v>42243</v>
      </c>
      <c r="P244" s="207"/>
      <c r="Q244" s="207"/>
      <c r="R244" s="357"/>
      <c r="S244" s="322">
        <f t="shared" si="17"/>
        <v>5</v>
      </c>
      <c r="T244" s="323">
        <f t="shared" si="18"/>
        <v>5</v>
      </c>
      <c r="V244" t="str">
        <f>VLOOKUP(B244,'Projektni zadaci'!$A$2:$B$138,2,FALSE)</f>
        <v xml:space="preserve">	Keširanje procesora</v>
      </c>
    </row>
    <row r="245" spans="1:22" x14ac:dyDescent="0.2">
      <c r="A245" s="318">
        <f t="shared" si="20"/>
        <v>142</v>
      </c>
      <c r="B245" s="347" t="s">
        <v>318</v>
      </c>
      <c r="C245" s="336" t="s">
        <v>539</v>
      </c>
      <c r="D245" s="210">
        <v>3</v>
      </c>
      <c r="E245" s="389">
        <v>42110</v>
      </c>
      <c r="F245" s="210"/>
      <c r="G245" s="358">
        <v>42160</v>
      </c>
      <c r="H245" s="320"/>
      <c r="I245" s="320"/>
      <c r="J245" s="207">
        <f t="shared" si="19"/>
        <v>0</v>
      </c>
      <c r="K245" s="207"/>
      <c r="L245" s="207"/>
      <c r="M245" s="315">
        <f>VLOOKUP(B245,Sheet1!$A$10:$C$222,3,FALSE)</f>
        <v>0</v>
      </c>
      <c r="N245" s="207"/>
      <c r="O245" s="379"/>
      <c r="P245" s="207"/>
      <c r="Q245" s="207"/>
      <c r="R245" s="357"/>
      <c r="S245" s="322">
        <f t="shared" si="17"/>
        <v>3</v>
      </c>
      <c r="T245" s="323">
        <f t="shared" si="18"/>
        <v>5</v>
      </c>
      <c r="V245" t="e">
        <f>VLOOKUP(B245,'Projektni zadaci'!$A$2:$B$138,2,FALSE)</f>
        <v>#N/A</v>
      </c>
    </row>
    <row r="246" spans="1:22" x14ac:dyDescent="0.2">
      <c r="A246" s="318">
        <f t="shared" si="20"/>
        <v>143</v>
      </c>
      <c r="B246" s="347" t="s">
        <v>319</v>
      </c>
      <c r="C246" s="336" t="s">
        <v>540</v>
      </c>
      <c r="D246" s="210"/>
      <c r="E246" s="389">
        <v>42110</v>
      </c>
      <c r="F246" s="210">
        <v>0</v>
      </c>
      <c r="G246" s="358">
        <v>42160</v>
      </c>
      <c r="H246" s="320">
        <v>2.5</v>
      </c>
      <c r="I246" s="320">
        <v>4</v>
      </c>
      <c r="J246" s="207">
        <f t="shared" si="19"/>
        <v>6.5</v>
      </c>
      <c r="K246" s="207"/>
      <c r="L246" s="207"/>
      <c r="M246" s="315">
        <f>VLOOKUP(B246,Sheet1!$A$10:$C$222,3,FALSE)</f>
        <v>3</v>
      </c>
      <c r="N246" s="207"/>
      <c r="O246" s="379"/>
      <c r="P246" s="207"/>
      <c r="Q246" s="207"/>
      <c r="R246" s="357"/>
      <c r="S246" s="322">
        <f t="shared" si="17"/>
        <v>9.5</v>
      </c>
      <c r="T246" s="323">
        <f t="shared" si="18"/>
        <v>5</v>
      </c>
      <c r="V246" t="str">
        <f>VLOOKUP(B246,'Projektni zadaci'!$A$2:$B$138,2,FALSE)</f>
        <v xml:space="preserve">	Keširanje diska</v>
      </c>
    </row>
    <row r="247" spans="1:22" x14ac:dyDescent="0.2">
      <c r="A247" s="318">
        <f t="shared" si="20"/>
        <v>144</v>
      </c>
      <c r="B247" s="347" t="s">
        <v>320</v>
      </c>
      <c r="C247" s="336" t="s">
        <v>541</v>
      </c>
      <c r="D247" s="210">
        <v>3</v>
      </c>
      <c r="E247" s="389">
        <v>42110</v>
      </c>
      <c r="F247" s="210">
        <v>1</v>
      </c>
      <c r="G247" s="358">
        <v>42160</v>
      </c>
      <c r="H247" s="320">
        <v>2.5</v>
      </c>
      <c r="I247" s="320">
        <v>3</v>
      </c>
      <c r="J247" s="207">
        <f t="shared" si="19"/>
        <v>5.5</v>
      </c>
      <c r="K247" s="207"/>
      <c r="L247" s="207"/>
      <c r="M247" s="315">
        <f>VLOOKUP(B247,Sheet1!$A$10:$C$222,3,FALSE)</f>
        <v>4</v>
      </c>
      <c r="N247" s="207"/>
      <c r="O247" s="379"/>
      <c r="P247" s="207"/>
      <c r="Q247" s="207"/>
      <c r="R247" s="357"/>
      <c r="S247" s="322">
        <f t="shared" si="17"/>
        <v>13.5</v>
      </c>
      <c r="T247" s="323">
        <f t="shared" si="18"/>
        <v>5</v>
      </c>
      <c r="V247" t="str">
        <f>VLOOKUP(B247,'Projektni zadaci'!$A$2:$B$138,2,FALSE)</f>
        <v>Asembler</v>
      </c>
    </row>
    <row r="248" spans="1:22" x14ac:dyDescent="0.2">
      <c r="A248" s="318">
        <f t="shared" si="20"/>
        <v>145</v>
      </c>
      <c r="B248" s="347" t="s">
        <v>321</v>
      </c>
      <c r="C248" s="336" t="s">
        <v>542</v>
      </c>
      <c r="D248" s="210">
        <v>6</v>
      </c>
      <c r="E248" s="389">
        <v>42110</v>
      </c>
      <c r="F248" s="210"/>
      <c r="G248" s="358">
        <v>42160</v>
      </c>
      <c r="H248" s="320">
        <v>0</v>
      </c>
      <c r="I248" s="320"/>
      <c r="J248" s="207">
        <f t="shared" si="19"/>
        <v>0</v>
      </c>
      <c r="K248" s="207"/>
      <c r="L248" s="207"/>
      <c r="M248" s="315">
        <f>VLOOKUP(B248,Sheet1!$A$10:$C$222,3,FALSE)</f>
        <v>3</v>
      </c>
      <c r="N248" s="207"/>
      <c r="O248" s="379"/>
      <c r="P248" s="207"/>
      <c r="Q248" s="207"/>
      <c r="R248" s="357"/>
      <c r="S248" s="322">
        <f t="shared" si="17"/>
        <v>9</v>
      </c>
      <c r="T248" s="323">
        <f t="shared" si="18"/>
        <v>5</v>
      </c>
      <c r="V248" t="str">
        <f>VLOOKUP(B248,'Projektni zadaci'!$A$2:$B$138,2,FALSE)</f>
        <v xml:space="preserve">	Overclock procesora</v>
      </c>
    </row>
    <row r="249" spans="1:22" x14ac:dyDescent="0.2">
      <c r="A249" s="318">
        <f t="shared" si="20"/>
        <v>146</v>
      </c>
      <c r="B249" s="347" t="s">
        <v>322</v>
      </c>
      <c r="C249" s="336" t="s">
        <v>543</v>
      </c>
      <c r="D249" s="210"/>
      <c r="E249" s="389">
        <v>42110</v>
      </c>
      <c r="F249" s="210"/>
      <c r="G249" s="358">
        <v>42160</v>
      </c>
      <c r="H249" s="320"/>
      <c r="I249" s="320"/>
      <c r="J249" s="207">
        <f t="shared" si="19"/>
        <v>0</v>
      </c>
      <c r="K249" s="207"/>
      <c r="L249" s="207"/>
      <c r="M249" s="315">
        <f>VLOOKUP(B249,Sheet1!$A$10:$C$222,3,FALSE)</f>
        <v>4</v>
      </c>
      <c r="N249" s="207"/>
      <c r="O249" s="379"/>
      <c r="P249" s="207"/>
      <c r="Q249" s="207"/>
      <c r="R249" s="357"/>
      <c r="S249" s="322">
        <f t="shared" si="17"/>
        <v>4</v>
      </c>
      <c r="T249" s="323">
        <f t="shared" si="18"/>
        <v>5</v>
      </c>
      <c r="V249" t="str">
        <f>VLOOKUP(B249,'Projektni zadaci'!$A$2:$B$138,2,FALSE)</f>
        <v xml:space="preserve">	Plazma i CRT ekrani</v>
      </c>
    </row>
    <row r="250" spans="1:22" s="410" customFormat="1" x14ac:dyDescent="0.2">
      <c r="A250" s="397">
        <f t="shared" si="20"/>
        <v>147</v>
      </c>
      <c r="B250" s="411" t="s">
        <v>323</v>
      </c>
      <c r="C250" s="412" t="s">
        <v>544</v>
      </c>
      <c r="D250" s="400">
        <v>4</v>
      </c>
      <c r="E250" s="401">
        <v>42110</v>
      </c>
      <c r="F250" s="400">
        <v>5</v>
      </c>
      <c r="G250" s="402">
        <v>42160</v>
      </c>
      <c r="H250" s="403">
        <v>4</v>
      </c>
      <c r="I250" s="403">
        <v>5</v>
      </c>
      <c r="J250" s="404">
        <f t="shared" si="19"/>
        <v>9</v>
      </c>
      <c r="K250" s="404"/>
      <c r="L250" s="404">
        <v>3</v>
      </c>
      <c r="M250" s="400">
        <f>VLOOKUP(B250,Sheet1!$A$10:$C$222,3,FALSE)</f>
        <v>4</v>
      </c>
      <c r="N250" s="404">
        <v>12</v>
      </c>
      <c r="O250" s="405">
        <v>42173</v>
      </c>
      <c r="P250" s="404">
        <v>1</v>
      </c>
      <c r="Q250" s="404">
        <v>15</v>
      </c>
      <c r="R250" s="402">
        <v>42173</v>
      </c>
      <c r="S250" s="407">
        <f t="shared" si="17"/>
        <v>55</v>
      </c>
      <c r="T250" s="408">
        <f t="shared" si="18"/>
        <v>6</v>
      </c>
      <c r="V250" s="410" t="str">
        <f>VLOOKUP(B250,'Projektni zadaci'!$A$2:$B$138,2,FALSE)</f>
        <v xml:space="preserve">	Video projektori</v>
      </c>
    </row>
    <row r="251" spans="1:22" x14ac:dyDescent="0.2">
      <c r="A251" s="318">
        <f t="shared" si="20"/>
        <v>148</v>
      </c>
      <c r="B251" s="347" t="s">
        <v>324</v>
      </c>
      <c r="C251" s="336" t="s">
        <v>545</v>
      </c>
      <c r="D251" s="210"/>
      <c r="E251" s="389">
        <v>42110</v>
      </c>
      <c r="F251" s="210"/>
      <c r="G251" s="358">
        <v>42160</v>
      </c>
      <c r="H251" s="320">
        <v>2.5</v>
      </c>
      <c r="I251" s="320"/>
      <c r="J251" s="207">
        <f t="shared" si="19"/>
        <v>2.5</v>
      </c>
      <c r="K251" s="207"/>
      <c r="L251" s="207"/>
      <c r="M251" s="315">
        <f>VLOOKUP(B251,Sheet1!$A$10:$C$222,3,FALSE)</f>
        <v>4</v>
      </c>
      <c r="N251" s="207">
        <v>4</v>
      </c>
      <c r="O251" s="379">
        <v>42243</v>
      </c>
      <c r="P251" s="207"/>
      <c r="Q251" s="207"/>
      <c r="R251" s="357"/>
      <c r="S251" s="322">
        <f t="shared" si="17"/>
        <v>14.5</v>
      </c>
      <c r="T251" s="323">
        <f t="shared" si="18"/>
        <v>5</v>
      </c>
      <c r="V251" t="str">
        <f>VLOOKUP(B251,'Projektni zadaci'!$A$2:$B$138,2,FALSE)</f>
        <v xml:space="preserve">	Proces podizanja sistema (bootstrap i power-on self-test)</v>
      </c>
    </row>
    <row r="252" spans="1:22" x14ac:dyDescent="0.2">
      <c r="A252" s="318">
        <f t="shared" si="20"/>
        <v>149</v>
      </c>
      <c r="B252" s="347" t="s">
        <v>325</v>
      </c>
      <c r="C252" s="336" t="s">
        <v>546</v>
      </c>
      <c r="D252" s="210"/>
      <c r="E252" s="389">
        <v>42110</v>
      </c>
      <c r="F252" s="210">
        <v>8</v>
      </c>
      <c r="G252" s="358">
        <v>42160</v>
      </c>
      <c r="H252" s="320">
        <v>3</v>
      </c>
      <c r="I252" s="320">
        <v>2.5</v>
      </c>
      <c r="J252" s="207">
        <f t="shared" si="19"/>
        <v>5.5</v>
      </c>
      <c r="K252" s="207"/>
      <c r="L252" s="207"/>
      <c r="M252" s="315">
        <f>VLOOKUP(B252,Sheet1!$A$10:$C$222,3,FALSE)</f>
        <v>3</v>
      </c>
      <c r="N252" s="207">
        <v>0</v>
      </c>
      <c r="O252" s="379">
        <v>42173</v>
      </c>
      <c r="P252" s="207"/>
      <c r="Q252" s="207"/>
      <c r="R252" s="357"/>
      <c r="S252" s="322">
        <f t="shared" si="17"/>
        <v>16.5</v>
      </c>
      <c r="T252" s="323">
        <f t="shared" si="18"/>
        <v>5</v>
      </c>
      <c r="V252" t="str">
        <f>VLOOKUP(B252,'Projektni zadaci'!$A$2:$B$138,2,FALSE)</f>
        <v>Kompresija podataka</v>
      </c>
    </row>
    <row r="253" spans="1:22" x14ac:dyDescent="0.2">
      <c r="A253" s="318">
        <f t="shared" si="20"/>
        <v>150</v>
      </c>
      <c r="B253" s="347" t="s">
        <v>326</v>
      </c>
      <c r="C253" s="336" t="s">
        <v>547</v>
      </c>
      <c r="D253" s="210"/>
      <c r="E253" s="389">
        <v>42110</v>
      </c>
      <c r="F253" s="210"/>
      <c r="G253" s="358">
        <v>42160</v>
      </c>
      <c r="H253" s="320"/>
      <c r="I253" s="320"/>
      <c r="J253" s="207">
        <f t="shared" si="19"/>
        <v>0</v>
      </c>
      <c r="K253" s="207"/>
      <c r="L253" s="207"/>
      <c r="M253" s="315">
        <f>VLOOKUP(B253,Sheet1!$A$10:$C$222,3,FALSE)</f>
        <v>3</v>
      </c>
      <c r="N253" s="207"/>
      <c r="O253" s="379"/>
      <c r="P253" s="207"/>
      <c r="Q253" s="207"/>
      <c r="R253" s="357"/>
      <c r="S253" s="322">
        <f t="shared" si="17"/>
        <v>3</v>
      </c>
      <c r="T253" s="323">
        <f t="shared" si="18"/>
        <v>5</v>
      </c>
      <c r="V253" t="str">
        <f>VLOOKUP(B253,'Projektni zadaci'!$A$2:$B$138,2,FALSE)</f>
        <v>Mrezni protokoli za multimedijske usluge</v>
      </c>
    </row>
    <row r="254" spans="1:22" x14ac:dyDescent="0.2">
      <c r="A254" s="318">
        <f t="shared" si="20"/>
        <v>151</v>
      </c>
      <c r="B254" s="347" t="s">
        <v>327</v>
      </c>
      <c r="C254" s="336" t="s">
        <v>548</v>
      </c>
      <c r="D254" s="210">
        <v>6</v>
      </c>
      <c r="E254" s="389">
        <v>42110</v>
      </c>
      <c r="F254" s="210"/>
      <c r="G254" s="358">
        <v>42160</v>
      </c>
      <c r="H254" s="320">
        <v>0</v>
      </c>
      <c r="I254" s="320"/>
      <c r="J254" s="207">
        <f t="shared" si="19"/>
        <v>0</v>
      </c>
      <c r="K254" s="207"/>
      <c r="L254" s="207"/>
      <c r="M254" s="315">
        <f>VLOOKUP(B254,Sheet1!$A$10:$C$222,3,FALSE)</f>
        <v>1</v>
      </c>
      <c r="N254" s="207"/>
      <c r="O254" s="379"/>
      <c r="P254" s="207"/>
      <c r="Q254" s="207"/>
      <c r="R254" s="357"/>
      <c r="S254" s="322">
        <f t="shared" si="17"/>
        <v>7</v>
      </c>
      <c r="T254" s="323">
        <f t="shared" si="18"/>
        <v>5</v>
      </c>
      <c r="V254" t="str">
        <f>VLOOKUP(B254,'Projektni zadaci'!$A$2:$B$138,2,FALSE)</f>
        <v>WEB Tehnologije</v>
      </c>
    </row>
    <row r="255" spans="1:22" x14ac:dyDescent="0.2">
      <c r="A255" s="318">
        <f t="shared" si="20"/>
        <v>152</v>
      </c>
      <c r="B255" s="347" t="s">
        <v>328</v>
      </c>
      <c r="C255" s="336" t="s">
        <v>549</v>
      </c>
      <c r="D255" s="210"/>
      <c r="E255" s="389">
        <v>42110</v>
      </c>
      <c r="F255" s="210"/>
      <c r="G255" s="358">
        <v>42160</v>
      </c>
      <c r="H255" s="320"/>
      <c r="I255" s="320"/>
      <c r="J255" s="207">
        <f t="shared" si="19"/>
        <v>0</v>
      </c>
      <c r="K255" s="207"/>
      <c r="L255" s="207"/>
      <c r="M255" s="315">
        <f>VLOOKUP(B255,Sheet1!$A$10:$C$222,3,FALSE)</f>
        <v>0</v>
      </c>
      <c r="N255" s="207"/>
      <c r="O255" s="379"/>
      <c r="P255" s="207"/>
      <c r="Q255" s="207"/>
      <c r="R255" s="357"/>
      <c r="S255" s="322">
        <f t="shared" si="17"/>
        <v>0</v>
      </c>
      <c r="T255" s="323">
        <f t="shared" si="18"/>
        <v>5</v>
      </c>
      <c r="V255" t="e">
        <f>VLOOKUP(B255,'Projektni zadaci'!$A$2:$B$138,2,FALSE)</f>
        <v>#N/A</v>
      </c>
    </row>
    <row r="256" spans="1:22" x14ac:dyDescent="0.2">
      <c r="A256" s="318">
        <f t="shared" si="20"/>
        <v>153</v>
      </c>
      <c r="B256" s="347" t="s">
        <v>329</v>
      </c>
      <c r="C256" s="336" t="s">
        <v>550</v>
      </c>
      <c r="D256" s="210"/>
      <c r="E256" s="389">
        <v>42110</v>
      </c>
      <c r="F256" s="210"/>
      <c r="G256" s="358">
        <v>42160</v>
      </c>
      <c r="H256" s="320"/>
      <c r="I256" s="320"/>
      <c r="J256" s="207">
        <f t="shared" si="19"/>
        <v>0</v>
      </c>
      <c r="K256" s="207"/>
      <c r="L256" s="207"/>
      <c r="M256" s="315">
        <f>VLOOKUP(B256,Sheet1!$A$10:$C$222,3,FALSE)</f>
        <v>1</v>
      </c>
      <c r="N256" s="207"/>
      <c r="O256" s="379"/>
      <c r="P256" s="207"/>
      <c r="Q256" s="207"/>
      <c r="R256" s="357"/>
      <c r="S256" s="322">
        <f t="shared" si="17"/>
        <v>1</v>
      </c>
      <c r="T256" s="323">
        <f t="shared" si="18"/>
        <v>5</v>
      </c>
      <c r="V256" t="str">
        <f>VLOOKUP(B256,'Projektni zadaci'!$A$2:$B$138,2,FALSE)</f>
        <v>Java script</v>
      </c>
    </row>
    <row r="257" spans="1:22" x14ac:dyDescent="0.2">
      <c r="A257" s="318">
        <f t="shared" si="20"/>
        <v>154</v>
      </c>
      <c r="B257" s="347" t="s">
        <v>330</v>
      </c>
      <c r="C257" s="336" t="s">
        <v>551</v>
      </c>
      <c r="D257" s="210"/>
      <c r="E257" s="389">
        <v>42110</v>
      </c>
      <c r="F257" s="210"/>
      <c r="G257" s="358">
        <v>42160</v>
      </c>
      <c r="H257" s="320"/>
      <c r="I257" s="320"/>
      <c r="J257" s="207">
        <f t="shared" si="19"/>
        <v>0</v>
      </c>
      <c r="K257" s="207"/>
      <c r="L257" s="207"/>
      <c r="M257" s="315">
        <f>VLOOKUP(B257,Sheet1!$A$10:$C$222,3,FALSE)</f>
        <v>0</v>
      </c>
      <c r="N257" s="207"/>
      <c r="O257" s="379"/>
      <c r="P257" s="207"/>
      <c r="Q257" s="207"/>
      <c r="R257" s="357"/>
      <c r="S257" s="322">
        <f t="shared" si="17"/>
        <v>0</v>
      </c>
      <c r="T257" s="323">
        <f t="shared" si="18"/>
        <v>5</v>
      </c>
      <c r="V257" t="e">
        <f>VLOOKUP(B257,'Projektni zadaci'!$A$2:$B$138,2,FALSE)</f>
        <v>#N/A</v>
      </c>
    </row>
    <row r="258" spans="1:22" x14ac:dyDescent="0.2">
      <c r="A258" s="318">
        <f t="shared" si="20"/>
        <v>155</v>
      </c>
      <c r="B258" s="347" t="s">
        <v>331</v>
      </c>
      <c r="C258" s="336" t="s">
        <v>552</v>
      </c>
      <c r="D258" s="210">
        <v>6</v>
      </c>
      <c r="E258" s="389">
        <v>42110</v>
      </c>
      <c r="F258" s="210">
        <v>0</v>
      </c>
      <c r="G258" s="358">
        <v>42160</v>
      </c>
      <c r="H258" s="320"/>
      <c r="I258" s="320"/>
      <c r="J258" s="207">
        <f t="shared" si="19"/>
        <v>0</v>
      </c>
      <c r="K258" s="207"/>
      <c r="L258" s="207"/>
      <c r="M258" s="315">
        <f>VLOOKUP(B258,Sheet1!$A$10:$C$222,3,FALSE)</f>
        <v>0</v>
      </c>
      <c r="N258" s="207">
        <v>4</v>
      </c>
      <c r="O258" s="379">
        <v>42173</v>
      </c>
      <c r="P258" s="207"/>
      <c r="Q258" s="207"/>
      <c r="R258" s="357"/>
      <c r="S258" s="322">
        <f t="shared" si="17"/>
        <v>8</v>
      </c>
      <c r="T258" s="323">
        <f t="shared" si="18"/>
        <v>5</v>
      </c>
      <c r="V258" t="e">
        <f>VLOOKUP(B258,'Projektni zadaci'!$A$2:$B$138,2,FALSE)</f>
        <v>#N/A</v>
      </c>
    </row>
    <row r="259" spans="1:22" x14ac:dyDescent="0.2">
      <c r="A259" s="318">
        <f t="shared" si="20"/>
        <v>156</v>
      </c>
      <c r="B259" s="347" t="s">
        <v>332</v>
      </c>
      <c r="C259" s="336" t="s">
        <v>553</v>
      </c>
      <c r="D259" s="210">
        <v>8</v>
      </c>
      <c r="E259" s="389">
        <v>42110</v>
      </c>
      <c r="F259" s="210"/>
      <c r="G259" s="358">
        <v>42160</v>
      </c>
      <c r="H259" s="320">
        <v>0</v>
      </c>
      <c r="I259" s="320"/>
      <c r="J259" s="207">
        <f t="shared" si="19"/>
        <v>0</v>
      </c>
      <c r="K259" s="207"/>
      <c r="L259" s="207"/>
      <c r="M259" s="315">
        <f>VLOOKUP(B259,Sheet1!$A$10:$C$222,3,FALSE)</f>
        <v>1</v>
      </c>
      <c r="N259" s="207"/>
      <c r="O259" s="379"/>
      <c r="P259" s="207"/>
      <c r="Q259" s="207"/>
      <c r="R259" s="357"/>
      <c r="S259" s="322">
        <f t="shared" si="17"/>
        <v>9</v>
      </c>
      <c r="T259" s="323">
        <f t="shared" si="18"/>
        <v>5</v>
      </c>
      <c r="V259" t="str">
        <f>VLOOKUP(B259,'Projektni zadaci'!$A$2:$B$138,2,FALSE)</f>
        <v>ASP</v>
      </c>
    </row>
    <row r="260" spans="1:22" s="439" customFormat="1" x14ac:dyDescent="0.2">
      <c r="A260" s="427">
        <f t="shared" si="20"/>
        <v>157</v>
      </c>
      <c r="B260" s="428" t="s">
        <v>333</v>
      </c>
      <c r="C260" s="429" t="s">
        <v>554</v>
      </c>
      <c r="D260" s="430">
        <v>9</v>
      </c>
      <c r="E260" s="431">
        <v>42110</v>
      </c>
      <c r="F260" s="430">
        <v>10</v>
      </c>
      <c r="G260" s="432">
        <v>42160</v>
      </c>
      <c r="H260" s="433">
        <v>3.5</v>
      </c>
      <c r="I260" s="433">
        <v>2.5</v>
      </c>
      <c r="J260" s="434">
        <f t="shared" si="19"/>
        <v>6</v>
      </c>
      <c r="K260" s="434"/>
      <c r="L260" s="434">
        <v>5</v>
      </c>
      <c r="M260" s="430">
        <f>VLOOKUP(B260,Sheet1!$A$10:$C$222,3,FALSE)</f>
        <v>5</v>
      </c>
      <c r="N260" s="434">
        <v>12</v>
      </c>
      <c r="O260" s="435">
        <v>42194</v>
      </c>
      <c r="P260" s="434"/>
      <c r="Q260" s="434">
        <v>24</v>
      </c>
      <c r="R260" s="432">
        <v>42194</v>
      </c>
      <c r="S260" s="437">
        <f t="shared" si="17"/>
        <v>64</v>
      </c>
      <c r="T260" s="438">
        <f t="shared" si="18"/>
        <v>7</v>
      </c>
      <c r="V260" s="439" t="str">
        <f>VLOOKUP(B260,'Projektni zadaci'!$A$2:$B$138,2,FALSE)</f>
        <v>HTML</v>
      </c>
    </row>
    <row r="261" spans="1:22" x14ac:dyDescent="0.2">
      <c r="A261" s="318">
        <f t="shared" si="20"/>
        <v>158</v>
      </c>
      <c r="B261" s="347" t="s">
        <v>334</v>
      </c>
      <c r="C261" s="336" t="s">
        <v>555</v>
      </c>
      <c r="D261" s="210"/>
      <c r="E261" s="389">
        <v>42110</v>
      </c>
      <c r="F261" s="210"/>
      <c r="G261" s="358">
        <v>42160</v>
      </c>
      <c r="H261" s="320"/>
      <c r="I261" s="320"/>
      <c r="J261" s="207">
        <f t="shared" si="19"/>
        <v>0</v>
      </c>
      <c r="K261" s="207"/>
      <c r="L261" s="207"/>
      <c r="M261" s="315">
        <f>VLOOKUP(B261,Sheet1!$A$10:$C$222,3,FALSE)</f>
        <v>0</v>
      </c>
      <c r="N261" s="207"/>
      <c r="O261" s="379"/>
      <c r="P261" s="207"/>
      <c r="Q261" s="207"/>
      <c r="R261" s="357"/>
      <c r="S261" s="322">
        <f t="shared" si="17"/>
        <v>0</v>
      </c>
      <c r="T261" s="323">
        <f t="shared" si="18"/>
        <v>5</v>
      </c>
      <c r="V261" t="e">
        <f>VLOOKUP(B261,'Projektni zadaci'!$A$2:$B$138,2,FALSE)</f>
        <v>#N/A</v>
      </c>
    </row>
    <row r="262" spans="1:22" x14ac:dyDescent="0.2">
      <c r="A262" s="318">
        <f t="shared" si="20"/>
        <v>159</v>
      </c>
      <c r="B262" s="347" t="s">
        <v>335</v>
      </c>
      <c r="C262" s="336" t="s">
        <v>556</v>
      </c>
      <c r="D262" s="210"/>
      <c r="E262" s="389">
        <v>42110</v>
      </c>
      <c r="F262" s="210"/>
      <c r="G262" s="358">
        <v>42160</v>
      </c>
      <c r="H262" s="320"/>
      <c r="I262" s="320"/>
      <c r="J262" s="207">
        <f t="shared" si="19"/>
        <v>0</v>
      </c>
      <c r="K262" s="207"/>
      <c r="L262" s="207"/>
      <c r="M262" s="315">
        <f>VLOOKUP(B262,Sheet1!$A$10:$C$222,3,FALSE)</f>
        <v>1</v>
      </c>
      <c r="N262" s="207">
        <v>1</v>
      </c>
      <c r="O262" s="379">
        <v>42194</v>
      </c>
      <c r="P262" s="207"/>
      <c r="Q262" s="207"/>
      <c r="R262" s="357"/>
      <c r="S262" s="322">
        <f t="shared" si="17"/>
        <v>3</v>
      </c>
      <c r="T262" s="323">
        <f t="shared" si="18"/>
        <v>5</v>
      </c>
      <c r="V262" t="str">
        <f>VLOOKUP(B262,'Projektni zadaci'!$A$2:$B$138,2,FALSE)</f>
        <v>Operativni sistemi</v>
      </c>
    </row>
    <row r="263" spans="1:22" x14ac:dyDescent="0.2">
      <c r="A263" s="318">
        <f t="shared" si="20"/>
        <v>160</v>
      </c>
      <c r="B263" s="347" t="s">
        <v>336</v>
      </c>
      <c r="C263" s="336" t="s">
        <v>557</v>
      </c>
      <c r="D263" s="210"/>
      <c r="E263" s="389">
        <v>42110</v>
      </c>
      <c r="F263" s="210"/>
      <c r="G263" s="358">
        <v>42160</v>
      </c>
      <c r="H263" s="320"/>
      <c r="I263" s="320"/>
      <c r="J263" s="207">
        <f t="shared" si="19"/>
        <v>0</v>
      </c>
      <c r="K263" s="207"/>
      <c r="L263" s="207"/>
      <c r="M263" s="315">
        <f>VLOOKUP(B263,Sheet1!$A$10:$C$222,3,FALSE)</f>
        <v>0</v>
      </c>
      <c r="N263" s="207"/>
      <c r="O263" s="379"/>
      <c r="P263" s="207"/>
      <c r="Q263" s="207"/>
      <c r="R263" s="357"/>
      <c r="S263" s="322">
        <f t="shared" si="17"/>
        <v>0</v>
      </c>
      <c r="T263" s="323">
        <f t="shared" si="18"/>
        <v>5</v>
      </c>
      <c r="V263" t="e">
        <f>VLOOKUP(B263,'Projektni zadaci'!$A$2:$B$138,2,FALSE)</f>
        <v>#N/A</v>
      </c>
    </row>
    <row r="264" spans="1:22" x14ac:dyDescent="0.2">
      <c r="A264" s="318">
        <f t="shared" si="20"/>
        <v>161</v>
      </c>
      <c r="B264" s="347" t="s">
        <v>337</v>
      </c>
      <c r="C264" s="336" t="s">
        <v>558</v>
      </c>
      <c r="D264" s="210"/>
      <c r="E264" s="389">
        <v>42110</v>
      </c>
      <c r="F264" s="210"/>
      <c r="G264" s="358">
        <v>42160</v>
      </c>
      <c r="H264" s="320"/>
      <c r="I264" s="320"/>
      <c r="J264" s="207">
        <f t="shared" si="19"/>
        <v>0</v>
      </c>
      <c r="K264" s="207"/>
      <c r="L264" s="207"/>
      <c r="M264" s="315">
        <f>VLOOKUP(B264,Sheet1!$A$10:$C$222,3,FALSE)</f>
        <v>0</v>
      </c>
      <c r="N264" s="207"/>
      <c r="O264" s="379"/>
      <c r="P264" s="207"/>
      <c r="Q264" s="207"/>
      <c r="R264" s="357"/>
      <c r="S264" s="322">
        <f t="shared" si="17"/>
        <v>0</v>
      </c>
      <c r="T264" s="323">
        <f t="shared" si="18"/>
        <v>5</v>
      </c>
      <c r="V264" t="e">
        <f>VLOOKUP(B264,'Projektni zadaci'!$A$2:$B$138,2,FALSE)</f>
        <v>#N/A</v>
      </c>
    </row>
    <row r="265" spans="1:22" x14ac:dyDescent="0.2">
      <c r="A265" s="318">
        <f t="shared" si="20"/>
        <v>162</v>
      </c>
      <c r="B265" s="347" t="s">
        <v>338</v>
      </c>
      <c r="C265" s="336" t="s">
        <v>559</v>
      </c>
      <c r="D265" s="210"/>
      <c r="E265" s="389">
        <v>42110</v>
      </c>
      <c r="F265" s="210">
        <v>0</v>
      </c>
      <c r="G265" s="358">
        <v>42160</v>
      </c>
      <c r="H265" s="320"/>
      <c r="I265" s="320"/>
      <c r="J265" s="207">
        <f t="shared" si="19"/>
        <v>0</v>
      </c>
      <c r="K265" s="207"/>
      <c r="L265" s="207"/>
      <c r="M265" s="315">
        <f>VLOOKUP(B265,Sheet1!$A$10:$C$222,3,FALSE)</f>
        <v>2</v>
      </c>
      <c r="N265" s="207">
        <v>0</v>
      </c>
      <c r="O265" s="379">
        <v>42194</v>
      </c>
      <c r="P265" s="207"/>
      <c r="Q265" s="207"/>
      <c r="R265" s="357"/>
      <c r="S265" s="322">
        <f t="shared" si="17"/>
        <v>2</v>
      </c>
      <c r="T265" s="323">
        <f t="shared" si="18"/>
        <v>5</v>
      </c>
      <c r="V265" t="str">
        <f>VLOOKUP(B265,'Projektni zadaci'!$A$2:$B$138,2,FALSE)</f>
        <v>Bluetuth</v>
      </c>
    </row>
    <row r="266" spans="1:22" x14ac:dyDescent="0.2">
      <c r="A266" s="318">
        <f t="shared" si="20"/>
        <v>163</v>
      </c>
      <c r="B266" s="347" t="s">
        <v>339</v>
      </c>
      <c r="C266" s="336" t="s">
        <v>560</v>
      </c>
      <c r="D266" s="210">
        <v>2</v>
      </c>
      <c r="E266" s="389">
        <v>42110</v>
      </c>
      <c r="F266" s="210"/>
      <c r="G266" s="358">
        <v>42160</v>
      </c>
      <c r="H266" s="320">
        <v>2.5</v>
      </c>
      <c r="I266" s="320">
        <v>2.5</v>
      </c>
      <c r="J266" s="207">
        <f t="shared" si="19"/>
        <v>5</v>
      </c>
      <c r="K266" s="207"/>
      <c r="L266" s="207"/>
      <c r="M266" s="315">
        <f>VLOOKUP(B266,Sheet1!$A$10:$C$222,3,FALSE)</f>
        <v>4</v>
      </c>
      <c r="N266" s="207"/>
      <c r="O266" s="379"/>
      <c r="P266" s="207"/>
      <c r="Q266" s="207"/>
      <c r="R266" s="357"/>
      <c r="S266" s="322">
        <f t="shared" si="17"/>
        <v>11</v>
      </c>
      <c r="T266" s="323">
        <f t="shared" si="18"/>
        <v>5</v>
      </c>
      <c r="V266" t="str">
        <f>VLOOKUP(B266,'Projektni zadaci'!$A$2:$B$138,2,FALSE)</f>
        <v>Fleš memorije</v>
      </c>
    </row>
    <row r="267" spans="1:22" x14ac:dyDescent="0.2">
      <c r="A267" s="318">
        <f t="shared" si="20"/>
        <v>164</v>
      </c>
      <c r="B267" s="347" t="s">
        <v>340</v>
      </c>
      <c r="C267" s="336" t="s">
        <v>561</v>
      </c>
      <c r="D267" s="210"/>
      <c r="E267" s="389">
        <v>42110</v>
      </c>
      <c r="F267" s="210"/>
      <c r="G267" s="358">
        <v>42160</v>
      </c>
      <c r="H267" s="320"/>
      <c r="I267" s="320"/>
      <c r="J267" s="207">
        <f t="shared" si="19"/>
        <v>0</v>
      </c>
      <c r="K267" s="207"/>
      <c r="L267" s="207"/>
      <c r="M267" s="315">
        <f>VLOOKUP(B267,Sheet1!$A$10:$C$222,3,FALSE)</f>
        <v>0</v>
      </c>
      <c r="N267" s="207"/>
      <c r="O267" s="379"/>
      <c r="P267" s="207"/>
      <c r="Q267" s="207"/>
      <c r="R267" s="357"/>
      <c r="S267" s="322">
        <f t="shared" si="17"/>
        <v>0</v>
      </c>
      <c r="T267" s="323">
        <f t="shared" si="18"/>
        <v>5</v>
      </c>
      <c r="V267" t="e">
        <f>VLOOKUP(B267,'Projektni zadaci'!$A$2:$B$138,2,FALSE)</f>
        <v>#N/A</v>
      </c>
    </row>
    <row r="268" spans="1:22" x14ac:dyDescent="0.2">
      <c r="A268" s="318">
        <f t="shared" si="20"/>
        <v>165</v>
      </c>
      <c r="B268" s="347" t="s">
        <v>341</v>
      </c>
      <c r="C268" s="336" t="s">
        <v>562</v>
      </c>
      <c r="D268" s="210"/>
      <c r="E268" s="389">
        <v>42110</v>
      </c>
      <c r="F268" s="210"/>
      <c r="G268" s="358">
        <v>42160</v>
      </c>
      <c r="H268" s="320"/>
      <c r="I268" s="320"/>
      <c r="J268" s="207">
        <f t="shared" si="19"/>
        <v>0</v>
      </c>
      <c r="K268" s="207"/>
      <c r="L268" s="207"/>
      <c r="M268" s="315">
        <f>VLOOKUP(B268,Sheet1!$A$10:$C$222,3,FALSE)</f>
        <v>0</v>
      </c>
      <c r="N268" s="207"/>
      <c r="O268" s="379"/>
      <c r="P268" s="207"/>
      <c r="Q268" s="207"/>
      <c r="R268" s="357"/>
      <c r="S268" s="322">
        <f t="shared" si="17"/>
        <v>0</v>
      </c>
      <c r="T268" s="323">
        <f t="shared" si="18"/>
        <v>5</v>
      </c>
      <c r="V268" t="e">
        <f>VLOOKUP(B268,'Projektni zadaci'!$A$2:$B$138,2,FALSE)</f>
        <v>#N/A</v>
      </c>
    </row>
    <row r="269" spans="1:22" x14ac:dyDescent="0.2">
      <c r="A269" s="318">
        <f t="shared" si="20"/>
        <v>166</v>
      </c>
      <c r="B269" s="347" t="s">
        <v>342</v>
      </c>
      <c r="C269" s="336" t="s">
        <v>95</v>
      </c>
      <c r="D269" s="210">
        <v>4</v>
      </c>
      <c r="E269" s="389">
        <v>42110</v>
      </c>
      <c r="F269" s="210"/>
      <c r="G269" s="358">
        <v>42160</v>
      </c>
      <c r="H269" s="320"/>
      <c r="I269" s="320"/>
      <c r="J269" s="207">
        <f t="shared" si="19"/>
        <v>0</v>
      </c>
      <c r="K269" s="207"/>
      <c r="L269" s="207"/>
      <c r="M269" s="315">
        <f>VLOOKUP(B269,Sheet1!$A$10:$C$222,3,FALSE)</f>
        <v>4</v>
      </c>
      <c r="N269" s="207"/>
      <c r="O269" s="379"/>
      <c r="P269" s="207"/>
      <c r="Q269" s="207"/>
      <c r="R269" s="357"/>
      <c r="S269" s="322">
        <f t="shared" si="17"/>
        <v>8</v>
      </c>
      <c r="T269" s="323">
        <f t="shared" si="18"/>
        <v>5</v>
      </c>
      <c r="V269" t="str">
        <f>VLOOKUP(B269,'Projektni zadaci'!$A$2:$B$138,2,FALSE)</f>
        <v>Kodovi i kodiranje</v>
      </c>
    </row>
    <row r="270" spans="1:22" x14ac:dyDescent="0.2">
      <c r="A270" s="318">
        <f t="shared" si="20"/>
        <v>167</v>
      </c>
      <c r="B270" s="347" t="s">
        <v>343</v>
      </c>
      <c r="C270" s="336" t="s">
        <v>563</v>
      </c>
      <c r="D270" s="210">
        <v>4</v>
      </c>
      <c r="E270" s="389">
        <v>42110</v>
      </c>
      <c r="F270" s="210"/>
      <c r="G270" s="358">
        <v>42160</v>
      </c>
      <c r="H270" s="320">
        <v>0</v>
      </c>
      <c r="I270" s="320"/>
      <c r="J270" s="207">
        <f t="shared" si="19"/>
        <v>0</v>
      </c>
      <c r="K270" s="207"/>
      <c r="L270" s="207"/>
      <c r="M270" s="315">
        <f>VLOOKUP(B270,Sheet1!$A$10:$C$222,3,FALSE)</f>
        <v>4</v>
      </c>
      <c r="N270" s="207"/>
      <c r="O270" s="379"/>
      <c r="P270" s="207"/>
      <c r="Q270" s="207"/>
      <c r="R270" s="357"/>
      <c r="S270" s="322">
        <f t="shared" si="17"/>
        <v>8</v>
      </c>
      <c r="T270" s="323">
        <f t="shared" si="18"/>
        <v>5</v>
      </c>
      <c r="V270" t="str">
        <f>VLOOKUP(B270,'Projektni zadaci'!$A$2:$B$138,2,FALSE)</f>
        <v>Microsoft Biz Talk server</v>
      </c>
    </row>
    <row r="271" spans="1:22" x14ac:dyDescent="0.2">
      <c r="A271" s="318">
        <f t="shared" si="20"/>
        <v>168</v>
      </c>
      <c r="B271" s="347" t="s">
        <v>344</v>
      </c>
      <c r="C271" s="336" t="s">
        <v>564</v>
      </c>
      <c r="D271" s="210"/>
      <c r="E271" s="389">
        <v>42110</v>
      </c>
      <c r="F271" s="210"/>
      <c r="G271" s="358">
        <v>42160</v>
      </c>
      <c r="H271" s="320"/>
      <c r="I271" s="320"/>
      <c r="J271" s="207">
        <f t="shared" si="19"/>
        <v>0</v>
      </c>
      <c r="K271" s="207"/>
      <c r="L271" s="207"/>
      <c r="M271" s="315">
        <f>VLOOKUP(B271,Sheet1!$A$10:$C$222,3,FALSE)</f>
        <v>1</v>
      </c>
      <c r="N271" s="207"/>
      <c r="O271" s="379"/>
      <c r="P271" s="207"/>
      <c r="Q271" s="207"/>
      <c r="R271" s="357"/>
      <c r="S271" s="322">
        <f t="shared" si="17"/>
        <v>1</v>
      </c>
      <c r="T271" s="323">
        <f t="shared" si="18"/>
        <v>5</v>
      </c>
      <c r="V271" t="str">
        <f>VLOOKUP(B271,'Projektni zadaci'!$A$2:$B$138,2,FALSE)</f>
        <v>Mobilni uređaji</v>
      </c>
    </row>
    <row r="272" spans="1:22" s="204" customFormat="1" x14ac:dyDescent="0.2">
      <c r="A272" s="328">
        <f t="shared" si="20"/>
        <v>169</v>
      </c>
      <c r="B272" s="352" t="s">
        <v>345</v>
      </c>
      <c r="C272" s="353" t="s">
        <v>565</v>
      </c>
      <c r="D272" s="332"/>
      <c r="E272" s="390">
        <v>42110</v>
      </c>
      <c r="F272" s="332">
        <v>4</v>
      </c>
      <c r="G272" s="360">
        <v>42160</v>
      </c>
      <c r="H272" s="330">
        <v>2.5</v>
      </c>
      <c r="I272" s="330">
        <v>2.5</v>
      </c>
      <c r="J272" s="331">
        <f t="shared" si="19"/>
        <v>5</v>
      </c>
      <c r="K272" s="331"/>
      <c r="L272" s="331"/>
      <c r="M272" s="332">
        <f>VLOOKUP(B272,Sheet1!$A$10:$C$222,3,FALSE)</f>
        <v>5</v>
      </c>
      <c r="N272" s="331"/>
      <c r="O272" s="380"/>
      <c r="P272" s="331"/>
      <c r="Q272" s="331"/>
      <c r="R272" s="359"/>
      <c r="S272" s="322">
        <f t="shared" ref="S272:S303" si="21">IF(N272&gt;0,N272*2+J272+L272+M272+Q272,D272+F272+J272+L272+M272+Q272)</f>
        <v>14</v>
      </c>
      <c r="T272" s="351">
        <f t="shared" ref="T272:T303" si="22">IF(S272&lt;50,5,IF(S272&lt;=60,6,IF(S272&lt;=70,7,IF(S272&lt;=80,8,IF(S272&lt;=90,9,10)))))</f>
        <v>5</v>
      </c>
      <c r="V272" s="204" t="str">
        <f>VLOOKUP(B272,'Projektni zadaci'!$A$2:$B$138,2,FALSE)</f>
        <v>Proizvodno informacioni sistemi</v>
      </c>
    </row>
    <row r="273" spans="1:22" x14ac:dyDescent="0.2">
      <c r="A273" s="318">
        <f t="shared" si="20"/>
        <v>170</v>
      </c>
      <c r="B273" s="347" t="s">
        <v>346</v>
      </c>
      <c r="C273" s="336" t="s">
        <v>566</v>
      </c>
      <c r="D273" s="210"/>
      <c r="E273" s="389">
        <v>42110</v>
      </c>
      <c r="F273" s="210"/>
      <c r="G273" s="358">
        <v>42160</v>
      </c>
      <c r="H273" s="320">
        <v>3.5</v>
      </c>
      <c r="I273" s="320">
        <v>2.5</v>
      </c>
      <c r="J273" s="207">
        <f t="shared" ref="J273:J303" si="23">H273+I273</f>
        <v>6</v>
      </c>
      <c r="K273" s="207"/>
      <c r="L273" s="207"/>
      <c r="M273" s="315">
        <f>VLOOKUP(B273,Sheet1!$A$10:$C$222,3,FALSE)</f>
        <v>1</v>
      </c>
      <c r="N273" s="207"/>
      <c r="O273" s="379"/>
      <c r="P273" s="207"/>
      <c r="Q273" s="207"/>
      <c r="R273" s="357"/>
      <c r="S273" s="322">
        <f t="shared" si="21"/>
        <v>7</v>
      </c>
      <c r="T273" s="323">
        <f t="shared" si="22"/>
        <v>5</v>
      </c>
      <c r="V273" t="str">
        <f>VLOOKUP(B273,'Projektni zadaci'!$A$2:$B$138,2,FALSE)</f>
        <v>CAD sistemi</v>
      </c>
    </row>
    <row r="274" spans="1:22" x14ac:dyDescent="0.2">
      <c r="A274" s="318">
        <f t="shared" si="20"/>
        <v>171</v>
      </c>
      <c r="B274" s="347" t="s">
        <v>347</v>
      </c>
      <c r="C274" s="336" t="s">
        <v>567</v>
      </c>
      <c r="D274" s="210"/>
      <c r="E274" s="389">
        <v>42110</v>
      </c>
      <c r="F274" s="210"/>
      <c r="G274" s="358">
        <v>42160</v>
      </c>
      <c r="H274" s="320"/>
      <c r="I274" s="320"/>
      <c r="J274" s="207">
        <f t="shared" si="23"/>
        <v>0</v>
      </c>
      <c r="K274" s="207"/>
      <c r="L274" s="207"/>
      <c r="M274" s="315">
        <f>VLOOKUP(B274,Sheet1!$A$10:$C$222,3,FALSE)</f>
        <v>0</v>
      </c>
      <c r="N274" s="207"/>
      <c r="O274" s="379"/>
      <c r="P274" s="207"/>
      <c r="Q274" s="207"/>
      <c r="R274" s="357"/>
      <c r="S274" s="322">
        <f t="shared" si="21"/>
        <v>0</v>
      </c>
      <c r="T274" s="323">
        <f t="shared" si="22"/>
        <v>5</v>
      </c>
      <c r="V274" t="e">
        <f>VLOOKUP(B274,'Projektni zadaci'!$A$2:$B$138,2,FALSE)</f>
        <v>#N/A</v>
      </c>
    </row>
    <row r="275" spans="1:22" x14ac:dyDescent="0.2">
      <c r="A275" s="318">
        <f t="shared" si="20"/>
        <v>172</v>
      </c>
      <c r="B275" s="347" t="s">
        <v>348</v>
      </c>
      <c r="C275" s="336" t="s">
        <v>568</v>
      </c>
      <c r="D275" s="210"/>
      <c r="E275" s="389">
        <v>42110</v>
      </c>
      <c r="F275" s="210"/>
      <c r="G275" s="358">
        <v>42160</v>
      </c>
      <c r="H275" s="320"/>
      <c r="I275" s="320"/>
      <c r="J275" s="207">
        <f t="shared" si="23"/>
        <v>0</v>
      </c>
      <c r="K275" s="207"/>
      <c r="L275" s="207"/>
      <c r="M275" s="315">
        <f>VLOOKUP(B275,Sheet1!$A$10:$C$222,3,FALSE)</f>
        <v>0</v>
      </c>
      <c r="N275" s="207"/>
      <c r="O275" s="379"/>
      <c r="P275" s="207"/>
      <c r="Q275" s="207"/>
      <c r="R275" s="357"/>
      <c r="S275" s="322">
        <f t="shared" si="21"/>
        <v>0</v>
      </c>
      <c r="T275" s="323">
        <f t="shared" si="22"/>
        <v>5</v>
      </c>
      <c r="V275" t="e">
        <f>VLOOKUP(B275,'Projektni zadaci'!$A$2:$B$138,2,FALSE)</f>
        <v>#N/A</v>
      </c>
    </row>
    <row r="276" spans="1:22" x14ac:dyDescent="0.2">
      <c r="A276" s="318">
        <f t="shared" ref="A276:A301" si="24">A275+1</f>
        <v>173</v>
      </c>
      <c r="B276" s="347" t="s">
        <v>349</v>
      </c>
      <c r="C276" s="336" t="s">
        <v>569</v>
      </c>
      <c r="D276" s="210"/>
      <c r="E276" s="389">
        <v>42110</v>
      </c>
      <c r="F276" s="210"/>
      <c r="G276" s="358">
        <v>42160</v>
      </c>
      <c r="H276" s="320"/>
      <c r="I276" s="320"/>
      <c r="J276" s="207">
        <f t="shared" si="23"/>
        <v>0</v>
      </c>
      <c r="K276" s="207"/>
      <c r="L276" s="207"/>
      <c r="M276" s="315">
        <f>VLOOKUP(B276,Sheet1!$A$10:$C$222,3,FALSE)</f>
        <v>2</v>
      </c>
      <c r="N276" s="207">
        <v>4</v>
      </c>
      <c r="O276" s="379">
        <v>42173</v>
      </c>
      <c r="P276" s="207"/>
      <c r="Q276" s="207"/>
      <c r="R276" s="357"/>
      <c r="S276" s="322">
        <f t="shared" si="21"/>
        <v>10</v>
      </c>
      <c r="T276" s="323">
        <f t="shared" si="22"/>
        <v>5</v>
      </c>
      <c r="V276" t="str">
        <f>VLOOKUP(B276,'Projektni zadaci'!$A$2:$B$138,2,FALSE)</f>
        <v>CAP sistemi</v>
      </c>
    </row>
    <row r="277" spans="1:22" x14ac:dyDescent="0.2">
      <c r="A277" s="318">
        <f t="shared" si="24"/>
        <v>174</v>
      </c>
      <c r="B277" s="347" t="s">
        <v>350</v>
      </c>
      <c r="C277" s="336" t="s">
        <v>570</v>
      </c>
      <c r="D277" s="210"/>
      <c r="E277" s="389">
        <v>42110</v>
      </c>
      <c r="F277" s="210"/>
      <c r="G277" s="358">
        <v>42160</v>
      </c>
      <c r="H277" s="320"/>
      <c r="I277" s="320"/>
      <c r="J277" s="207">
        <f t="shared" si="23"/>
        <v>0</v>
      </c>
      <c r="K277" s="207"/>
      <c r="L277" s="207"/>
      <c r="M277" s="315">
        <f>VLOOKUP(B277,Sheet1!$A$10:$C$222,3,FALSE)</f>
        <v>0</v>
      </c>
      <c r="N277" s="207"/>
      <c r="O277" s="379"/>
      <c r="P277" s="207"/>
      <c r="Q277" s="207"/>
      <c r="R277" s="357"/>
      <c r="S277" s="322">
        <f t="shared" si="21"/>
        <v>0</v>
      </c>
      <c r="T277" s="323">
        <f t="shared" si="22"/>
        <v>5</v>
      </c>
      <c r="V277" t="e">
        <f>VLOOKUP(B277,'Projektni zadaci'!$A$2:$B$138,2,FALSE)</f>
        <v>#N/A</v>
      </c>
    </row>
    <row r="278" spans="1:22" x14ac:dyDescent="0.2">
      <c r="A278" s="318">
        <f t="shared" si="24"/>
        <v>175</v>
      </c>
      <c r="B278" s="347" t="s">
        <v>351</v>
      </c>
      <c r="C278" s="336" t="s">
        <v>571</v>
      </c>
      <c r="D278" s="210"/>
      <c r="E278" s="389">
        <v>42110</v>
      </c>
      <c r="F278" s="210"/>
      <c r="G278" s="358">
        <v>42160</v>
      </c>
      <c r="H278" s="320"/>
      <c r="I278" s="320"/>
      <c r="J278" s="207">
        <f t="shared" si="23"/>
        <v>0</v>
      </c>
      <c r="K278" s="207"/>
      <c r="L278" s="207"/>
      <c r="M278" s="315">
        <f>VLOOKUP(B278,Sheet1!$A$10:$C$222,3,FALSE)</f>
        <v>0</v>
      </c>
      <c r="N278" s="207"/>
      <c r="O278" s="379"/>
      <c r="P278" s="207"/>
      <c r="Q278" s="207"/>
      <c r="R278" s="357"/>
      <c r="S278" s="322">
        <f t="shared" si="21"/>
        <v>0</v>
      </c>
      <c r="T278" s="323">
        <f t="shared" si="22"/>
        <v>5</v>
      </c>
      <c r="V278" t="e">
        <f>VLOOKUP(B278,'Projektni zadaci'!$A$2:$B$138,2,FALSE)</f>
        <v>#N/A</v>
      </c>
    </row>
    <row r="279" spans="1:22" x14ac:dyDescent="0.2">
      <c r="A279" s="318">
        <f t="shared" si="24"/>
        <v>176</v>
      </c>
      <c r="B279" s="347" t="s">
        <v>352</v>
      </c>
      <c r="C279" s="336" t="s">
        <v>572</v>
      </c>
      <c r="D279" s="210">
        <v>7</v>
      </c>
      <c r="E279" s="389">
        <v>42110</v>
      </c>
      <c r="F279" s="210"/>
      <c r="G279" s="358">
        <v>42160</v>
      </c>
      <c r="H279" s="320"/>
      <c r="I279" s="320"/>
      <c r="J279" s="207">
        <f t="shared" si="23"/>
        <v>0</v>
      </c>
      <c r="K279" s="207"/>
      <c r="L279" s="207"/>
      <c r="M279" s="315">
        <f>VLOOKUP(B279,Sheet1!$A$10:$C$222,3,FALSE)</f>
        <v>1</v>
      </c>
      <c r="N279" s="207"/>
      <c r="O279" s="379"/>
      <c r="P279" s="207"/>
      <c r="Q279" s="207"/>
      <c r="R279" s="357"/>
      <c r="S279" s="322">
        <f t="shared" si="21"/>
        <v>8</v>
      </c>
      <c r="T279" s="323">
        <f t="shared" si="22"/>
        <v>5</v>
      </c>
      <c r="V279" t="str">
        <f>VLOOKUP(B279,'Projektni zadaci'!$A$2:$B$138,2,FALSE)</f>
        <v>Animacija u SOLID WORKS-u</v>
      </c>
    </row>
    <row r="280" spans="1:22" x14ac:dyDescent="0.2">
      <c r="A280" s="318">
        <f t="shared" si="24"/>
        <v>177</v>
      </c>
      <c r="B280" s="347" t="s">
        <v>353</v>
      </c>
      <c r="C280" s="336" t="s">
        <v>573</v>
      </c>
      <c r="D280" s="210"/>
      <c r="E280" s="389">
        <v>42110</v>
      </c>
      <c r="F280" s="210"/>
      <c r="G280" s="358">
        <v>42160</v>
      </c>
      <c r="H280" s="320"/>
      <c r="I280" s="320"/>
      <c r="J280" s="207">
        <f t="shared" si="23"/>
        <v>0</v>
      </c>
      <c r="K280" s="207"/>
      <c r="L280" s="207"/>
      <c r="M280" s="315">
        <f>VLOOKUP(B280,Sheet1!$A$10:$C$222,3,FALSE)</f>
        <v>0</v>
      </c>
      <c r="N280" s="207"/>
      <c r="O280" s="379"/>
      <c r="P280" s="207"/>
      <c r="Q280" s="207"/>
      <c r="R280" s="357"/>
      <c r="S280" s="322">
        <f t="shared" si="21"/>
        <v>0</v>
      </c>
      <c r="T280" s="323">
        <f t="shared" si="22"/>
        <v>5</v>
      </c>
      <c r="V280" t="e">
        <f>VLOOKUP(B280,'Projektni zadaci'!$A$2:$B$138,2,FALSE)</f>
        <v>#N/A</v>
      </c>
    </row>
    <row r="281" spans="1:22" x14ac:dyDescent="0.2">
      <c r="A281" s="318">
        <f t="shared" si="24"/>
        <v>178</v>
      </c>
      <c r="B281" s="347" t="s">
        <v>354</v>
      </c>
      <c r="C281" s="336" t="s">
        <v>574</v>
      </c>
      <c r="D281" s="210"/>
      <c r="E281" s="389">
        <v>42110</v>
      </c>
      <c r="F281" s="210"/>
      <c r="G281" s="358">
        <v>42160</v>
      </c>
      <c r="H281" s="320"/>
      <c r="I281" s="320"/>
      <c r="J281" s="207">
        <f t="shared" si="23"/>
        <v>0</v>
      </c>
      <c r="K281" s="207"/>
      <c r="L281" s="207"/>
      <c r="M281" s="315">
        <f>VLOOKUP(B281,Sheet1!$A$10:$C$222,3,FALSE)</f>
        <v>0</v>
      </c>
      <c r="N281" s="207"/>
      <c r="O281" s="379"/>
      <c r="P281" s="207"/>
      <c r="Q281" s="207"/>
      <c r="R281" s="357"/>
      <c r="S281" s="322">
        <f t="shared" si="21"/>
        <v>0</v>
      </c>
      <c r="T281" s="323">
        <f t="shared" si="22"/>
        <v>5</v>
      </c>
      <c r="V281" t="e">
        <f>VLOOKUP(B281,'Projektni zadaci'!$A$2:$B$138,2,FALSE)</f>
        <v>#N/A</v>
      </c>
    </row>
    <row r="282" spans="1:22" x14ac:dyDescent="0.2">
      <c r="A282" s="318">
        <f t="shared" si="24"/>
        <v>179</v>
      </c>
      <c r="B282" s="347" t="s">
        <v>355</v>
      </c>
      <c r="C282" s="336" t="s">
        <v>575</v>
      </c>
      <c r="D282" s="210"/>
      <c r="E282" s="389">
        <v>42110</v>
      </c>
      <c r="F282" s="210"/>
      <c r="G282" s="358">
        <v>42160</v>
      </c>
      <c r="H282" s="320"/>
      <c r="I282" s="320"/>
      <c r="J282" s="207">
        <f t="shared" si="23"/>
        <v>0</v>
      </c>
      <c r="K282" s="207"/>
      <c r="L282" s="207"/>
      <c r="M282" s="315">
        <f>VLOOKUP(B282,Sheet1!$A$10:$C$222,3,FALSE)</f>
        <v>0</v>
      </c>
      <c r="N282" s="207"/>
      <c r="O282" s="379"/>
      <c r="P282" s="207"/>
      <c r="Q282" s="207"/>
      <c r="R282" s="357"/>
      <c r="S282" s="322">
        <f t="shared" si="21"/>
        <v>0</v>
      </c>
      <c r="T282" s="323">
        <f t="shared" si="22"/>
        <v>5</v>
      </c>
      <c r="V282" t="e">
        <f>VLOOKUP(B282,'Projektni zadaci'!$A$2:$B$138,2,FALSE)</f>
        <v>#N/A</v>
      </c>
    </row>
    <row r="283" spans="1:22" x14ac:dyDescent="0.2">
      <c r="A283" s="318">
        <f t="shared" si="24"/>
        <v>180</v>
      </c>
      <c r="B283" s="347" t="s">
        <v>356</v>
      </c>
      <c r="C283" s="336" t="s">
        <v>576</v>
      </c>
      <c r="D283" s="210"/>
      <c r="E283" s="389">
        <v>42110</v>
      </c>
      <c r="F283" s="210">
        <v>2</v>
      </c>
      <c r="G283" s="358">
        <v>42160</v>
      </c>
      <c r="H283" s="320">
        <v>2.5</v>
      </c>
      <c r="I283" s="320">
        <v>2.5</v>
      </c>
      <c r="J283" s="207">
        <f t="shared" si="23"/>
        <v>5</v>
      </c>
      <c r="K283" s="207"/>
      <c r="L283" s="207"/>
      <c r="M283" s="315">
        <f>VLOOKUP(B283,Sheet1!$A$10:$C$222,3,FALSE)</f>
        <v>4</v>
      </c>
      <c r="N283" s="207"/>
      <c r="O283" s="379"/>
      <c r="P283" s="207"/>
      <c r="Q283" s="207"/>
      <c r="R283" s="357"/>
      <c r="S283" s="322">
        <f t="shared" si="21"/>
        <v>11</v>
      </c>
      <c r="T283" s="323">
        <f t="shared" si="22"/>
        <v>5</v>
      </c>
      <c r="V283" t="str">
        <f>VLOOKUP(B283,'Projektni zadaci'!$A$2:$B$138,2,FALSE)</f>
        <v>CATIA</v>
      </c>
    </row>
    <row r="284" spans="1:22" x14ac:dyDescent="0.2">
      <c r="A284" s="318">
        <f t="shared" si="24"/>
        <v>181</v>
      </c>
      <c r="B284" s="347" t="s">
        <v>357</v>
      </c>
      <c r="C284" s="336" t="s">
        <v>577</v>
      </c>
      <c r="D284" s="210"/>
      <c r="E284" s="389">
        <v>42110</v>
      </c>
      <c r="F284" s="210"/>
      <c r="G284" s="358">
        <v>42160</v>
      </c>
      <c r="H284" s="320"/>
      <c r="I284" s="320"/>
      <c r="J284" s="207">
        <f t="shared" si="23"/>
        <v>0</v>
      </c>
      <c r="K284" s="207"/>
      <c r="L284" s="207"/>
      <c r="M284" s="315">
        <f>VLOOKUP(B284,Sheet1!$A$10:$C$222,3,FALSE)</f>
        <v>0</v>
      </c>
      <c r="N284" s="207"/>
      <c r="O284" s="379"/>
      <c r="P284" s="207"/>
      <c r="Q284" s="207"/>
      <c r="R284" s="357"/>
      <c r="S284" s="322">
        <f t="shared" si="21"/>
        <v>0</v>
      </c>
      <c r="T284" s="323">
        <f t="shared" si="22"/>
        <v>5</v>
      </c>
      <c r="V284" t="e">
        <f>VLOOKUP(B284,'Projektni zadaci'!$A$2:$B$138,2,FALSE)</f>
        <v>#N/A</v>
      </c>
    </row>
    <row r="285" spans="1:22" x14ac:dyDescent="0.2">
      <c r="A285" s="318">
        <f t="shared" si="24"/>
        <v>182</v>
      </c>
      <c r="B285" s="347" t="s">
        <v>358</v>
      </c>
      <c r="C285" s="336" t="s">
        <v>578</v>
      </c>
      <c r="D285" s="210"/>
      <c r="E285" s="389">
        <v>42110</v>
      </c>
      <c r="F285" s="210"/>
      <c r="G285" s="358">
        <v>42160</v>
      </c>
      <c r="H285" s="320"/>
      <c r="I285" s="320"/>
      <c r="J285" s="207">
        <f t="shared" si="23"/>
        <v>0</v>
      </c>
      <c r="K285" s="207"/>
      <c r="L285" s="207"/>
      <c r="M285" s="315">
        <f>VLOOKUP(B285,Sheet1!$A$10:$C$222,3,FALSE)</f>
        <v>4</v>
      </c>
      <c r="N285" s="207"/>
      <c r="O285" s="379"/>
      <c r="P285" s="207"/>
      <c r="Q285" s="207"/>
      <c r="R285" s="357"/>
      <c r="S285" s="322">
        <f t="shared" si="21"/>
        <v>4</v>
      </c>
      <c r="T285" s="323">
        <f t="shared" si="22"/>
        <v>5</v>
      </c>
      <c r="V285" t="str">
        <f>VLOOKUP(B285,'Projektni zadaci'!$A$2:$B$138,2,FALSE)</f>
        <v>Primjer grafičkog dizajna u SOLID WORKSu</v>
      </c>
    </row>
    <row r="286" spans="1:22" x14ac:dyDescent="0.2">
      <c r="A286" s="318">
        <f t="shared" si="24"/>
        <v>183</v>
      </c>
      <c r="B286" s="347" t="s">
        <v>359</v>
      </c>
      <c r="C286" s="336" t="s">
        <v>579</v>
      </c>
      <c r="D286" s="210">
        <v>3</v>
      </c>
      <c r="E286" s="389">
        <v>42110</v>
      </c>
      <c r="F286" s="210"/>
      <c r="G286" s="358">
        <v>42160</v>
      </c>
      <c r="H286" s="320">
        <v>2.5</v>
      </c>
      <c r="I286" s="320"/>
      <c r="J286" s="207">
        <f t="shared" si="23"/>
        <v>2.5</v>
      </c>
      <c r="K286" s="207"/>
      <c r="L286" s="207"/>
      <c r="M286" s="315">
        <f>VLOOKUP(B286,Sheet1!$A$10:$C$222,3,FALSE)</f>
        <v>3</v>
      </c>
      <c r="N286" s="207"/>
      <c r="O286" s="379"/>
      <c r="P286" s="207"/>
      <c r="Q286" s="207"/>
      <c r="R286" s="357"/>
      <c r="S286" s="322">
        <f t="shared" si="21"/>
        <v>8.5</v>
      </c>
      <c r="T286" s="323">
        <f t="shared" si="22"/>
        <v>5</v>
      </c>
      <c r="V286" t="str">
        <f>VLOOKUP(B286,'Projektni zadaci'!$A$2:$B$138,2,FALSE)</f>
        <v>BAZA PODATAKA PROIZVODNOG PREDUZEĆA</v>
      </c>
    </row>
    <row r="287" spans="1:22" s="410" customFormat="1" x14ac:dyDescent="0.2">
      <c r="A287" s="397">
        <f t="shared" si="24"/>
        <v>184</v>
      </c>
      <c r="B287" s="411" t="s">
        <v>360</v>
      </c>
      <c r="C287" s="412" t="s">
        <v>580</v>
      </c>
      <c r="D287" s="400">
        <v>17</v>
      </c>
      <c r="E287" s="401">
        <v>42110</v>
      </c>
      <c r="F287" s="400">
        <v>14</v>
      </c>
      <c r="G287" s="402">
        <v>42160</v>
      </c>
      <c r="H287" s="403">
        <v>5</v>
      </c>
      <c r="I287" s="403">
        <v>4</v>
      </c>
      <c r="J287" s="404">
        <f t="shared" si="23"/>
        <v>9</v>
      </c>
      <c r="K287" s="404"/>
      <c r="L287" s="404">
        <v>5</v>
      </c>
      <c r="M287" s="400">
        <f>VLOOKUP(B287,Sheet1!$A$10:$C$222,3,FALSE)</f>
        <v>5</v>
      </c>
      <c r="N287" s="404"/>
      <c r="O287" s="405"/>
      <c r="P287" s="404">
        <v>1</v>
      </c>
      <c r="Q287" s="404">
        <v>15</v>
      </c>
      <c r="R287" s="402">
        <v>42173</v>
      </c>
      <c r="S287" s="407">
        <f t="shared" si="21"/>
        <v>65</v>
      </c>
      <c r="T287" s="408">
        <f t="shared" si="22"/>
        <v>7</v>
      </c>
      <c r="V287" s="410" t="str">
        <f>VLOOKUP(B287,'Projektni zadaci'!$A$2:$B$138,2,FALSE)</f>
        <v>BAZA PODATAKA  RESTORANA</v>
      </c>
    </row>
    <row r="288" spans="1:22" x14ac:dyDescent="0.2">
      <c r="A288" s="318">
        <f t="shared" si="24"/>
        <v>185</v>
      </c>
      <c r="B288" s="347" t="s">
        <v>361</v>
      </c>
      <c r="C288" s="336" t="s">
        <v>581</v>
      </c>
      <c r="D288" s="210">
        <v>4</v>
      </c>
      <c r="E288" s="389">
        <v>42110</v>
      </c>
      <c r="F288" s="210">
        <v>12</v>
      </c>
      <c r="G288" s="358">
        <v>42160</v>
      </c>
      <c r="H288" s="320">
        <v>4.5</v>
      </c>
      <c r="I288" s="320">
        <v>5</v>
      </c>
      <c r="J288" s="207">
        <f t="shared" si="23"/>
        <v>9.5</v>
      </c>
      <c r="K288" s="207"/>
      <c r="L288" s="207"/>
      <c r="M288" s="315">
        <f>VLOOKUP(B288,Sheet1!$A$10:$C$222,3,FALSE)</f>
        <v>5</v>
      </c>
      <c r="N288" s="207">
        <v>3</v>
      </c>
      <c r="O288" s="379">
        <v>42173</v>
      </c>
      <c r="P288" s="207"/>
      <c r="Q288" s="207"/>
      <c r="R288" s="357"/>
      <c r="S288" s="322">
        <f t="shared" si="21"/>
        <v>20.5</v>
      </c>
      <c r="T288" s="323">
        <f t="shared" si="22"/>
        <v>5</v>
      </c>
      <c r="V288" t="str">
        <f>VLOOKUP(B288,'Projektni zadaci'!$A$2:$B$138,2,FALSE)</f>
        <v>BAZA PODATAKA  BOLNICE</v>
      </c>
    </row>
    <row r="289" spans="1:22" x14ac:dyDescent="0.2">
      <c r="A289" s="318">
        <f t="shared" si="24"/>
        <v>186</v>
      </c>
      <c r="B289" s="347" t="s">
        <v>362</v>
      </c>
      <c r="C289" s="336" t="s">
        <v>582</v>
      </c>
      <c r="D289" s="210">
        <v>19</v>
      </c>
      <c r="E289" s="389">
        <v>42110</v>
      </c>
      <c r="F289" s="210">
        <v>14</v>
      </c>
      <c r="G289" s="457">
        <v>42243</v>
      </c>
      <c r="H289" s="320">
        <v>5</v>
      </c>
      <c r="I289" s="320">
        <v>2.5</v>
      </c>
      <c r="J289" s="207">
        <f t="shared" si="23"/>
        <v>7.5</v>
      </c>
      <c r="K289" s="207"/>
      <c r="L289" s="207"/>
      <c r="M289" s="315">
        <f>VLOOKUP(B289,Sheet1!$A$10:$C$222,3,FALSE)</f>
        <v>5</v>
      </c>
      <c r="N289" s="207">
        <v>8</v>
      </c>
      <c r="O289" s="379">
        <v>42194</v>
      </c>
      <c r="P289" s="207"/>
      <c r="Q289" s="207"/>
      <c r="R289" s="357"/>
      <c r="S289" s="322">
        <f t="shared" si="21"/>
        <v>28.5</v>
      </c>
      <c r="T289" s="323">
        <f t="shared" si="22"/>
        <v>5</v>
      </c>
      <c r="V289" t="str">
        <f>VLOOKUP(B289,'Projektni zadaci'!$A$2:$B$138,2,FALSE)</f>
        <v>BAZA PODATAKA ISPITA NA FAKULTETU</v>
      </c>
    </row>
    <row r="290" spans="1:22" x14ac:dyDescent="0.2">
      <c r="A290" s="318">
        <f t="shared" si="24"/>
        <v>187</v>
      </c>
      <c r="B290" s="347" t="s">
        <v>363</v>
      </c>
      <c r="C290" s="336" t="s">
        <v>583</v>
      </c>
      <c r="D290" s="210">
        <v>9</v>
      </c>
      <c r="E290" s="389">
        <v>42110</v>
      </c>
      <c r="F290" s="207">
        <v>11</v>
      </c>
      <c r="G290" s="379">
        <v>42194</v>
      </c>
      <c r="H290" s="320">
        <v>0</v>
      </c>
      <c r="I290" s="320">
        <v>3.5</v>
      </c>
      <c r="J290" s="207">
        <f t="shared" si="23"/>
        <v>3.5</v>
      </c>
      <c r="K290" s="207"/>
      <c r="L290" s="207"/>
      <c r="M290" s="315">
        <f>VLOOKUP(B290,Sheet1!$A$10:$C$222,3,FALSE)</f>
        <v>0</v>
      </c>
      <c r="P290" s="207"/>
      <c r="Q290" s="207"/>
      <c r="R290" s="357"/>
      <c r="S290" s="322">
        <f>IF(F290&gt;0,F290*2+J290+L290+M290+Q290,D290+#REF!+J290+L290+M290+Q290)</f>
        <v>25.5</v>
      </c>
      <c r="T290" s="323">
        <f t="shared" si="22"/>
        <v>5</v>
      </c>
      <c r="V290" t="e">
        <f>VLOOKUP(B290,'Projektni zadaci'!$A$2:$B$138,2,FALSE)</f>
        <v>#N/A</v>
      </c>
    </row>
    <row r="291" spans="1:22" x14ac:dyDescent="0.2">
      <c r="A291" s="318">
        <f t="shared" si="24"/>
        <v>188</v>
      </c>
      <c r="B291" s="347" t="s">
        <v>364</v>
      </c>
      <c r="C291" s="336" t="s">
        <v>584</v>
      </c>
      <c r="D291" s="210"/>
      <c r="E291" s="389">
        <v>42110</v>
      </c>
      <c r="F291" s="210">
        <v>0</v>
      </c>
      <c r="G291" s="358">
        <v>42160</v>
      </c>
      <c r="H291" s="320"/>
      <c r="I291" s="320"/>
      <c r="J291" s="207">
        <f t="shared" si="23"/>
        <v>0</v>
      </c>
      <c r="K291" s="207"/>
      <c r="L291" s="207"/>
      <c r="M291" s="315">
        <f>VLOOKUP(B291,Sheet1!$A$10:$C$222,3,FALSE)</f>
        <v>0</v>
      </c>
      <c r="N291" s="207"/>
      <c r="O291" s="379"/>
      <c r="P291" s="207"/>
      <c r="Q291" s="207"/>
      <c r="R291" s="357"/>
      <c r="S291" s="322">
        <f t="shared" si="21"/>
        <v>0</v>
      </c>
      <c r="T291" s="323">
        <f t="shared" si="22"/>
        <v>5</v>
      </c>
      <c r="V291" t="e">
        <f>VLOOKUP(B291,'Projektni zadaci'!$A$2:$B$138,2,FALSE)</f>
        <v>#N/A</v>
      </c>
    </row>
    <row r="292" spans="1:22" x14ac:dyDescent="0.2">
      <c r="A292" s="318">
        <f t="shared" si="24"/>
        <v>189</v>
      </c>
      <c r="B292" s="347" t="s">
        <v>365</v>
      </c>
      <c r="C292" s="336" t="s">
        <v>585</v>
      </c>
      <c r="D292" s="210"/>
      <c r="E292" s="389">
        <v>42110</v>
      </c>
      <c r="F292" s="210"/>
      <c r="G292" s="358">
        <v>42160</v>
      </c>
      <c r="H292" s="320"/>
      <c r="I292" s="320"/>
      <c r="J292" s="207">
        <f t="shared" si="23"/>
        <v>0</v>
      </c>
      <c r="K292" s="207"/>
      <c r="L292" s="207"/>
      <c r="M292" s="315">
        <f>VLOOKUP(B292,Sheet1!$A$10:$C$222,3,FALSE)</f>
        <v>0</v>
      </c>
      <c r="N292" s="207"/>
      <c r="O292" s="379"/>
      <c r="P292" s="207"/>
      <c r="Q292" s="207"/>
      <c r="R292" s="357"/>
      <c r="S292" s="322">
        <f t="shared" si="21"/>
        <v>0</v>
      </c>
      <c r="T292" s="323">
        <f t="shared" si="22"/>
        <v>5</v>
      </c>
      <c r="V292" t="e">
        <f>VLOOKUP(B292,'Projektni zadaci'!$A$2:$B$138,2,FALSE)</f>
        <v>#N/A</v>
      </c>
    </row>
    <row r="293" spans="1:22" x14ac:dyDescent="0.2">
      <c r="A293" s="318">
        <f t="shared" si="24"/>
        <v>190</v>
      </c>
      <c r="B293" s="347" t="s">
        <v>366</v>
      </c>
      <c r="C293" s="336" t="s">
        <v>586</v>
      </c>
      <c r="D293" s="210"/>
      <c r="E293" s="389">
        <v>42110</v>
      </c>
      <c r="F293" s="210"/>
      <c r="G293" s="358">
        <v>42160</v>
      </c>
      <c r="H293" s="320"/>
      <c r="I293" s="320"/>
      <c r="J293" s="207">
        <f t="shared" si="23"/>
        <v>0</v>
      </c>
      <c r="K293" s="207"/>
      <c r="L293" s="207"/>
      <c r="M293" s="315">
        <f>VLOOKUP(B293,Sheet1!$A$10:$C$222,3,FALSE)</f>
        <v>0</v>
      </c>
      <c r="N293" s="207"/>
      <c r="O293" s="379"/>
      <c r="P293" s="207"/>
      <c r="Q293" s="207"/>
      <c r="R293" s="357"/>
      <c r="S293" s="322">
        <f t="shared" si="21"/>
        <v>0</v>
      </c>
      <c r="T293" s="323">
        <f t="shared" si="22"/>
        <v>5</v>
      </c>
      <c r="V293" t="e">
        <f>VLOOKUP(B293,'Projektni zadaci'!$A$2:$B$138,2,FALSE)</f>
        <v>#N/A</v>
      </c>
    </row>
    <row r="294" spans="1:22" x14ac:dyDescent="0.2">
      <c r="A294" s="318">
        <f t="shared" si="24"/>
        <v>191</v>
      </c>
      <c r="B294" s="347" t="s">
        <v>367</v>
      </c>
      <c r="C294" s="336" t="s">
        <v>587</v>
      </c>
      <c r="D294" s="210"/>
      <c r="E294" s="389">
        <v>42110</v>
      </c>
      <c r="F294" s="210"/>
      <c r="G294" s="358">
        <v>42160</v>
      </c>
      <c r="H294" s="320"/>
      <c r="I294" s="320"/>
      <c r="J294" s="207">
        <f t="shared" si="23"/>
        <v>0</v>
      </c>
      <c r="K294" s="207"/>
      <c r="L294" s="207"/>
      <c r="M294" s="315">
        <f>VLOOKUP(B294,Sheet1!$A$10:$C$222,3,FALSE)</f>
        <v>0</v>
      </c>
      <c r="N294" s="207"/>
      <c r="O294" s="379"/>
      <c r="P294" s="207"/>
      <c r="Q294" s="207"/>
      <c r="R294" s="357"/>
      <c r="S294" s="322">
        <f t="shared" si="21"/>
        <v>0</v>
      </c>
      <c r="T294" s="323">
        <f t="shared" si="22"/>
        <v>5</v>
      </c>
      <c r="V294" t="e">
        <f>VLOOKUP(B294,'Projektni zadaci'!$A$2:$B$138,2,FALSE)</f>
        <v>#N/A</v>
      </c>
    </row>
    <row r="295" spans="1:22" x14ac:dyDescent="0.2">
      <c r="A295" s="318">
        <f t="shared" si="24"/>
        <v>192</v>
      </c>
      <c r="B295" s="347" t="s">
        <v>368</v>
      </c>
      <c r="C295" s="336" t="s">
        <v>588</v>
      </c>
      <c r="D295" s="210"/>
      <c r="E295" s="389">
        <v>42110</v>
      </c>
      <c r="F295" s="210"/>
      <c r="G295" s="358">
        <v>42160</v>
      </c>
      <c r="H295" s="320"/>
      <c r="I295" s="320"/>
      <c r="J295" s="207">
        <f t="shared" si="23"/>
        <v>0</v>
      </c>
      <c r="K295" s="207"/>
      <c r="L295" s="207"/>
      <c r="M295" s="315">
        <f>VLOOKUP(B295,Sheet1!$A$10:$C$222,3,FALSE)</f>
        <v>0</v>
      </c>
      <c r="N295" s="207"/>
      <c r="O295" s="379"/>
      <c r="P295" s="207"/>
      <c r="Q295" s="207"/>
      <c r="R295" s="357"/>
      <c r="S295" s="322">
        <f t="shared" si="21"/>
        <v>0</v>
      </c>
      <c r="T295" s="323">
        <f t="shared" si="22"/>
        <v>5</v>
      </c>
      <c r="V295" t="e">
        <f>VLOOKUP(B295,'Projektni zadaci'!$A$2:$B$138,2,FALSE)</f>
        <v>#N/A</v>
      </c>
    </row>
    <row r="296" spans="1:22" x14ac:dyDescent="0.2">
      <c r="A296" s="318">
        <f t="shared" si="24"/>
        <v>193</v>
      </c>
      <c r="B296" s="347" t="s">
        <v>369</v>
      </c>
      <c r="C296" s="336" t="s">
        <v>589</v>
      </c>
      <c r="D296" s="210">
        <v>10</v>
      </c>
      <c r="E296" s="389">
        <v>42110</v>
      </c>
      <c r="F296" s="210">
        <v>7</v>
      </c>
      <c r="G296" s="358">
        <v>42160</v>
      </c>
      <c r="H296" s="320">
        <v>3.5</v>
      </c>
      <c r="I296" s="320">
        <v>3.5</v>
      </c>
      <c r="J296" s="207">
        <f t="shared" si="23"/>
        <v>7</v>
      </c>
      <c r="K296" s="207"/>
      <c r="L296" s="207"/>
      <c r="M296" s="315">
        <f>VLOOKUP(B296,Sheet1!$A$10:$C$222,3,FALSE)</f>
        <v>4</v>
      </c>
      <c r="N296" s="207">
        <v>3</v>
      </c>
      <c r="O296" s="379">
        <v>42194</v>
      </c>
      <c r="P296" s="207"/>
      <c r="Q296" s="207"/>
      <c r="R296" s="357"/>
      <c r="S296" s="322">
        <f t="shared" si="21"/>
        <v>17</v>
      </c>
      <c r="T296" s="323">
        <f t="shared" si="22"/>
        <v>5</v>
      </c>
      <c r="V296" t="str">
        <f>VLOOKUP(B296,'Projektni zadaci'!$A$2:$B$138,2,FALSE)</f>
        <v>e_trgovina i e poslovanje.doc</v>
      </c>
    </row>
    <row r="297" spans="1:22" x14ac:dyDescent="0.2">
      <c r="A297" s="318">
        <f t="shared" si="24"/>
        <v>194</v>
      </c>
      <c r="B297" s="347" t="s">
        <v>370</v>
      </c>
      <c r="C297" s="336" t="s">
        <v>590</v>
      </c>
      <c r="D297" s="210"/>
      <c r="E297" s="389">
        <v>42110</v>
      </c>
      <c r="F297" s="210"/>
      <c r="G297" s="358">
        <v>42160</v>
      </c>
      <c r="H297" s="320"/>
      <c r="I297" s="320"/>
      <c r="J297" s="207">
        <f t="shared" si="23"/>
        <v>0</v>
      </c>
      <c r="K297" s="207"/>
      <c r="L297" s="207"/>
      <c r="M297" s="315">
        <f>VLOOKUP(B297,Sheet1!$A$10:$C$222,3,FALSE)</f>
        <v>0</v>
      </c>
      <c r="N297" s="207"/>
      <c r="O297" s="379"/>
      <c r="P297" s="207"/>
      <c r="Q297" s="207"/>
      <c r="R297" s="357"/>
      <c r="S297" s="322">
        <f t="shared" si="21"/>
        <v>0</v>
      </c>
      <c r="T297" s="323">
        <f t="shared" si="22"/>
        <v>5</v>
      </c>
      <c r="V297" t="e">
        <f>VLOOKUP(B297,'Projektni zadaci'!$A$2:$B$138,2,FALSE)</f>
        <v>#N/A</v>
      </c>
    </row>
    <row r="298" spans="1:22" x14ac:dyDescent="0.2">
      <c r="A298" s="318">
        <f t="shared" si="24"/>
        <v>195</v>
      </c>
      <c r="B298" s="347" t="s">
        <v>371</v>
      </c>
      <c r="C298" s="336" t="s">
        <v>591</v>
      </c>
      <c r="D298" s="210"/>
      <c r="E298" s="389">
        <v>42110</v>
      </c>
      <c r="F298" s="210"/>
      <c r="G298" s="358">
        <v>42160</v>
      </c>
      <c r="H298" s="320"/>
      <c r="I298" s="320"/>
      <c r="J298" s="207">
        <f t="shared" si="23"/>
        <v>0</v>
      </c>
      <c r="K298" s="207"/>
      <c r="L298" s="207"/>
      <c r="M298" s="315">
        <f>VLOOKUP(B298,Sheet1!$A$10:$C$222,3,FALSE)</f>
        <v>0</v>
      </c>
      <c r="N298" s="207"/>
      <c r="O298" s="379"/>
      <c r="P298" s="207"/>
      <c r="Q298" s="207"/>
      <c r="R298" s="357"/>
      <c r="S298" s="322">
        <f t="shared" si="21"/>
        <v>0</v>
      </c>
      <c r="T298" s="323">
        <f t="shared" si="22"/>
        <v>5</v>
      </c>
      <c r="V298" t="e">
        <f>VLOOKUP(B298,'Projektni zadaci'!$A$2:$B$138,2,FALSE)</f>
        <v>#N/A</v>
      </c>
    </row>
    <row r="299" spans="1:22" x14ac:dyDescent="0.2">
      <c r="A299" s="318">
        <f t="shared" si="24"/>
        <v>196</v>
      </c>
      <c r="B299" s="347" t="s">
        <v>372</v>
      </c>
      <c r="C299" s="336" t="s">
        <v>592</v>
      </c>
      <c r="D299" s="210"/>
      <c r="E299" s="389">
        <v>42110</v>
      </c>
      <c r="F299" s="210"/>
      <c r="G299" s="358">
        <v>42160</v>
      </c>
      <c r="H299" s="320"/>
      <c r="I299" s="320"/>
      <c r="J299" s="207">
        <f t="shared" si="23"/>
        <v>0</v>
      </c>
      <c r="K299" s="207"/>
      <c r="L299" s="207"/>
      <c r="M299" s="315">
        <f>VLOOKUP(B299,Sheet1!$A$10:$C$222,3,FALSE)</f>
        <v>0</v>
      </c>
      <c r="N299" s="207"/>
      <c r="O299" s="379"/>
      <c r="P299" s="207"/>
      <c r="Q299" s="207"/>
      <c r="R299" s="357"/>
      <c r="S299" s="322">
        <f t="shared" si="21"/>
        <v>0</v>
      </c>
      <c r="T299" s="323">
        <f t="shared" si="22"/>
        <v>5</v>
      </c>
      <c r="V299" t="e">
        <f>VLOOKUP(B299,'Projektni zadaci'!$A$2:$B$138,2,FALSE)</f>
        <v>#N/A</v>
      </c>
    </row>
    <row r="300" spans="1:22" x14ac:dyDescent="0.2">
      <c r="A300" s="318">
        <f t="shared" si="24"/>
        <v>197</v>
      </c>
      <c r="B300" s="347" t="s">
        <v>373</v>
      </c>
      <c r="C300" s="336" t="s">
        <v>593</v>
      </c>
      <c r="D300" s="210"/>
      <c r="E300" s="389">
        <v>42110</v>
      </c>
      <c r="F300" s="210"/>
      <c r="G300" s="358">
        <v>42160</v>
      </c>
      <c r="H300" s="320">
        <v>0</v>
      </c>
      <c r="I300" s="320"/>
      <c r="J300" s="207">
        <f t="shared" si="23"/>
        <v>0</v>
      </c>
      <c r="K300" s="207"/>
      <c r="L300" s="207"/>
      <c r="M300" s="315">
        <f>VLOOKUP(B300,Sheet1!$A$10:$C$222,3,FALSE)</f>
        <v>0</v>
      </c>
      <c r="N300" s="207"/>
      <c r="O300" s="379"/>
      <c r="P300" s="207"/>
      <c r="Q300" s="207"/>
      <c r="R300" s="357"/>
      <c r="S300" s="322">
        <f t="shared" si="21"/>
        <v>0</v>
      </c>
      <c r="T300" s="323">
        <f t="shared" si="22"/>
        <v>5</v>
      </c>
      <c r="V300" t="e">
        <f>VLOOKUP(B300,'Projektni zadaci'!$A$2:$B$138,2,FALSE)</f>
        <v>#N/A</v>
      </c>
    </row>
    <row r="301" spans="1:22" x14ac:dyDescent="0.2">
      <c r="A301" s="318">
        <f t="shared" si="24"/>
        <v>198</v>
      </c>
      <c r="B301" s="347" t="s">
        <v>374</v>
      </c>
      <c r="C301" s="336" t="s">
        <v>594</v>
      </c>
      <c r="D301" s="210"/>
      <c r="E301" s="389">
        <v>42110</v>
      </c>
      <c r="F301" s="210"/>
      <c r="G301" s="358">
        <v>42160</v>
      </c>
      <c r="H301" s="320"/>
      <c r="I301" s="320"/>
      <c r="J301" s="207">
        <f t="shared" si="23"/>
        <v>0</v>
      </c>
      <c r="K301" s="207"/>
      <c r="L301" s="207"/>
      <c r="M301" s="315">
        <f>VLOOKUP(B301,Sheet1!$A$10:$C$222,3,FALSE)</f>
        <v>0</v>
      </c>
      <c r="N301" s="207"/>
      <c r="O301" s="379"/>
      <c r="P301" s="207"/>
      <c r="Q301" s="207"/>
      <c r="R301" s="357"/>
      <c r="S301" s="322">
        <f t="shared" si="21"/>
        <v>0</v>
      </c>
      <c r="T301" s="323">
        <f t="shared" si="22"/>
        <v>5</v>
      </c>
      <c r="V301" t="e">
        <f>VLOOKUP(B301,'Projektni zadaci'!$A$2:$B$138,2,FALSE)</f>
        <v>#N/A</v>
      </c>
    </row>
    <row r="302" spans="1:22" x14ac:dyDescent="0.2">
      <c r="A302" s="207"/>
      <c r="B302" s="348"/>
      <c r="D302" s="463"/>
      <c r="E302" s="463"/>
      <c r="F302" s="463"/>
      <c r="G302" s="358">
        <v>42160</v>
      </c>
      <c r="H302" s="320"/>
      <c r="I302" s="320"/>
      <c r="J302" s="207"/>
      <c r="K302" s="207"/>
      <c r="L302" s="207"/>
      <c r="M302" s="315" t="e">
        <f>VLOOKUP(B302,Sheet1!$A$10:$C$222,3,FALSE)</f>
        <v>#N/A</v>
      </c>
      <c r="N302" s="207"/>
      <c r="O302" s="379"/>
      <c r="P302" s="207"/>
      <c r="Q302" s="207"/>
      <c r="R302" s="357"/>
      <c r="S302" s="322" t="e">
        <f t="shared" si="21"/>
        <v>#N/A</v>
      </c>
      <c r="T302" s="207"/>
      <c r="V302" t="e">
        <f>VLOOKUP(B302,'Projektni zadaci'!$A$2:$B$138,2,FALSE)</f>
        <v>#N/A</v>
      </c>
    </row>
    <row r="303" spans="1:22" x14ac:dyDescent="0.2">
      <c r="A303" s="207">
        <v>1</v>
      </c>
      <c r="B303" s="347" t="s">
        <v>137</v>
      </c>
      <c r="C303" s="336" t="s">
        <v>138</v>
      </c>
      <c r="D303" s="210"/>
      <c r="E303" s="389">
        <v>42110</v>
      </c>
      <c r="F303" s="210"/>
      <c r="G303" s="358">
        <v>42160</v>
      </c>
      <c r="H303" s="320"/>
      <c r="I303" s="320"/>
      <c r="J303" s="207">
        <f t="shared" si="23"/>
        <v>0</v>
      </c>
      <c r="K303" s="207"/>
      <c r="L303" s="207"/>
      <c r="M303" s="315">
        <f>VLOOKUP(B303,Sheet1!$A$10:$C$222,3,FALSE)</f>
        <v>0</v>
      </c>
      <c r="N303" s="207"/>
      <c r="O303" s="379"/>
      <c r="P303" s="207"/>
      <c r="Q303" s="207"/>
      <c r="R303" s="357"/>
      <c r="S303" s="322">
        <f t="shared" si="21"/>
        <v>0</v>
      </c>
      <c r="T303" s="323">
        <f t="shared" si="22"/>
        <v>5</v>
      </c>
      <c r="V303" t="e">
        <f>VLOOKUP(B303,'Projektni zadaci'!$A$2:$B$138,2,FALSE)</f>
        <v>#N/A</v>
      </c>
    </row>
  </sheetData>
  <mergeCells count="12">
    <mergeCell ref="S8:S9"/>
    <mergeCell ref="T8:T9"/>
    <mergeCell ref="D5:J6"/>
    <mergeCell ref="J8:K8"/>
    <mergeCell ref="A8:A9"/>
    <mergeCell ref="D8:E8"/>
    <mergeCell ref="F8:G8"/>
    <mergeCell ref="D103:F103"/>
    <mergeCell ref="D302:F302"/>
    <mergeCell ref="B8:B9"/>
    <mergeCell ref="N8:O8"/>
    <mergeCell ref="P8:R8"/>
  </mergeCells>
  <pageMargins left="0.15748031496062992" right="0.59055118110236227" top="0.35433070866141736" bottom="0.35433070866141736" header="0.31496062992125984" footer="0.31496062992125984"/>
  <pageSetup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628"/>
  <sheetViews>
    <sheetView topLeftCell="P4" zoomScale="120" zoomScaleNormal="120" workbookViewId="0">
      <pane ySplit="5" topLeftCell="A208" activePane="bottomLeft" state="frozen"/>
      <selection activeCell="A4" sqref="A4"/>
      <selection pane="bottomLeft" activeCell="AH212" sqref="AH212"/>
    </sheetView>
  </sheetViews>
  <sheetFormatPr defaultRowHeight="12.75" x14ac:dyDescent="0.2"/>
  <cols>
    <col min="1" max="1" width="7" style="187" bestFit="1" customWidth="1"/>
    <col min="2" max="2" width="16.140625" style="92" customWidth="1"/>
    <col min="3" max="3" width="11.85546875" style="92" customWidth="1"/>
    <col min="4" max="4" width="9.140625" style="90" customWidth="1"/>
    <col min="5" max="5" width="9.85546875" style="90" customWidth="1"/>
    <col min="6" max="7" width="9.85546875" style="189" customWidth="1"/>
    <col min="8" max="9" width="9.85546875" style="90" customWidth="1"/>
    <col min="10" max="10" width="9.85546875" style="91" customWidth="1"/>
    <col min="11" max="13" width="9.85546875" style="92" customWidth="1"/>
    <col min="14" max="14" width="9.85546875" style="93" customWidth="1"/>
    <col min="15" max="16" width="9.85546875" style="92" customWidth="1"/>
    <col min="17" max="17" width="9.140625" style="94" customWidth="1"/>
    <col min="18" max="18" width="10.7109375" style="95" customWidth="1"/>
    <col min="19" max="19" width="6.7109375" style="92" customWidth="1"/>
    <col min="20" max="20" width="6.5703125" style="92" customWidth="1"/>
    <col min="21" max="21" width="6.85546875" style="92" customWidth="1"/>
    <col min="22" max="22" width="6.42578125" style="93" customWidth="1"/>
    <col min="23" max="23" width="6.140625" style="92" customWidth="1"/>
    <col min="24" max="25" width="6.28515625" style="92" customWidth="1"/>
    <col min="26" max="26" width="6.140625" style="93" customWidth="1"/>
    <col min="27" max="27" width="6.5703125" style="93" customWidth="1"/>
    <col min="28" max="28" width="6.85546875" style="93" customWidth="1"/>
    <col min="29" max="29" width="6.5703125" style="92" customWidth="1"/>
    <col min="30" max="30" width="6.5703125" style="96" customWidth="1"/>
    <col min="31" max="31" width="9.140625" style="97"/>
    <col min="32" max="32" width="10.140625" style="98" customWidth="1"/>
    <col min="33" max="33" width="10" style="99" customWidth="1"/>
    <col min="34" max="34" width="9.140625" style="94"/>
    <col min="35" max="16384" width="9.140625" style="92"/>
  </cols>
  <sheetData>
    <row r="1" spans="1:35" ht="30.75" customHeight="1" thickBot="1" x14ac:dyDescent="0.25">
      <c r="A1" s="487" t="s">
        <v>635</v>
      </c>
      <c r="B1" s="488"/>
      <c r="C1" s="488"/>
      <c r="D1" s="488"/>
      <c r="E1" s="488"/>
      <c r="F1" s="489"/>
      <c r="G1" s="88" t="s">
        <v>636</v>
      </c>
      <c r="H1" s="89" t="s">
        <v>637</v>
      </c>
    </row>
    <row r="2" spans="1:35" ht="19.5" customHeight="1" x14ac:dyDescent="0.2">
      <c r="A2" s="490" t="s">
        <v>638</v>
      </c>
      <c r="B2" s="491"/>
      <c r="C2" s="492" t="s">
        <v>639</v>
      </c>
      <c r="D2" s="493"/>
      <c r="E2" s="493"/>
      <c r="F2" s="493"/>
      <c r="G2" s="493"/>
      <c r="H2" s="494"/>
    </row>
    <row r="3" spans="1:35" ht="19.5" customHeight="1" x14ac:dyDescent="0.2">
      <c r="A3" s="495" t="s">
        <v>640</v>
      </c>
      <c r="B3" s="496"/>
      <c r="C3" s="497" t="s">
        <v>641</v>
      </c>
      <c r="D3" s="498"/>
      <c r="E3" s="498"/>
      <c r="F3" s="499"/>
      <c r="G3" s="100" t="s">
        <v>642</v>
      </c>
      <c r="H3" s="101">
        <v>2</v>
      </c>
    </row>
    <row r="4" spans="1:35" ht="21.75" customHeight="1" x14ac:dyDescent="0.2">
      <c r="A4" s="500" t="s">
        <v>643</v>
      </c>
      <c r="B4" s="501"/>
      <c r="C4" s="102"/>
      <c r="D4" s="103" t="s">
        <v>644</v>
      </c>
      <c r="E4" s="104" t="s">
        <v>645</v>
      </c>
      <c r="F4" s="105" t="s">
        <v>646</v>
      </c>
      <c r="G4" s="502" t="s">
        <v>647</v>
      </c>
      <c r="H4" s="503"/>
      <c r="Q4" s="106"/>
      <c r="R4" s="107"/>
    </row>
    <row r="5" spans="1:35" s="112" customFormat="1" ht="29.25" customHeight="1" thickBot="1" x14ac:dyDescent="0.25">
      <c r="A5" s="504" t="s">
        <v>648</v>
      </c>
      <c r="B5" s="505"/>
      <c r="C5" s="108" t="s">
        <v>649</v>
      </c>
      <c r="D5" s="109"/>
      <c r="E5" s="506" t="s">
        <v>650</v>
      </c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8"/>
      <c r="S5" s="477" t="s">
        <v>651</v>
      </c>
      <c r="T5" s="478"/>
      <c r="U5" s="478"/>
      <c r="V5" s="478"/>
      <c r="W5" s="478"/>
      <c r="X5" s="478"/>
      <c r="Y5" s="478"/>
      <c r="Z5" s="478"/>
      <c r="AA5" s="478"/>
      <c r="AB5" s="478"/>
      <c r="AC5" s="478"/>
      <c r="AD5" s="478"/>
      <c r="AE5" s="479"/>
      <c r="AF5" s="110"/>
      <c r="AG5" s="111"/>
      <c r="AH5" s="94"/>
    </row>
    <row r="6" spans="1:35" ht="63.75" customHeight="1" thickBot="1" x14ac:dyDescent="0.25">
      <c r="A6" s="480" t="s">
        <v>652</v>
      </c>
      <c r="B6" s="481"/>
      <c r="C6" s="482"/>
      <c r="D6" s="113" t="s">
        <v>653</v>
      </c>
      <c r="E6" s="114" t="s">
        <v>654</v>
      </c>
      <c r="F6" s="114" t="s">
        <v>655</v>
      </c>
      <c r="G6" s="114" t="s">
        <v>656</v>
      </c>
      <c r="H6" s="114" t="s">
        <v>657</v>
      </c>
      <c r="I6" s="115" t="s">
        <v>658</v>
      </c>
      <c r="J6" s="116" t="s">
        <v>659</v>
      </c>
      <c r="K6" s="114" t="s">
        <v>660</v>
      </c>
      <c r="L6" s="114" t="s">
        <v>661</v>
      </c>
      <c r="M6" s="114" t="s">
        <v>662</v>
      </c>
      <c r="N6" s="114" t="s">
        <v>663</v>
      </c>
      <c r="O6" s="114" t="s">
        <v>664</v>
      </c>
      <c r="P6" s="115" t="s">
        <v>665</v>
      </c>
      <c r="Q6" s="117" t="s">
        <v>666</v>
      </c>
      <c r="R6" s="118" t="s">
        <v>667</v>
      </c>
      <c r="S6" s="119" t="s">
        <v>668</v>
      </c>
      <c r="T6" s="119" t="s">
        <v>669</v>
      </c>
      <c r="U6" s="119" t="s">
        <v>670</v>
      </c>
      <c r="V6" s="119" t="s">
        <v>671</v>
      </c>
      <c r="W6" s="120" t="s">
        <v>672</v>
      </c>
      <c r="X6" s="121" t="s">
        <v>673</v>
      </c>
      <c r="Y6" s="121" t="s">
        <v>674</v>
      </c>
      <c r="Z6" s="119" t="s">
        <v>675</v>
      </c>
      <c r="AA6" s="119" t="s">
        <v>676</v>
      </c>
      <c r="AB6" s="119" t="s">
        <v>677</v>
      </c>
      <c r="AC6" s="120" t="s">
        <v>678</v>
      </c>
      <c r="AD6" s="122" t="s">
        <v>679</v>
      </c>
      <c r="AE6" s="123" t="s">
        <v>666</v>
      </c>
      <c r="AF6" s="124" t="s">
        <v>667</v>
      </c>
      <c r="AG6" s="125" t="s">
        <v>680</v>
      </c>
      <c r="AH6" s="94" t="s">
        <v>988</v>
      </c>
    </row>
    <row r="7" spans="1:35" ht="16.5" customHeight="1" x14ac:dyDescent="0.2">
      <c r="A7" s="126"/>
      <c r="B7" s="483"/>
      <c r="C7" s="484"/>
      <c r="D7" s="127">
        <v>1</v>
      </c>
      <c r="E7" s="127">
        <v>2</v>
      </c>
      <c r="F7" s="127">
        <v>3</v>
      </c>
      <c r="G7" s="127">
        <v>4</v>
      </c>
      <c r="H7" s="127">
        <v>5</v>
      </c>
      <c r="I7" s="128">
        <v>6</v>
      </c>
      <c r="J7" s="129">
        <v>7</v>
      </c>
      <c r="K7" s="127"/>
      <c r="L7" s="127">
        <v>8</v>
      </c>
      <c r="M7" s="127">
        <v>9</v>
      </c>
      <c r="N7" s="127">
        <v>10</v>
      </c>
      <c r="O7" s="127">
        <v>11</v>
      </c>
      <c r="P7" s="128">
        <v>12</v>
      </c>
      <c r="S7" s="94"/>
      <c r="T7" s="94"/>
      <c r="U7" s="94"/>
      <c r="V7" s="130"/>
      <c r="W7" s="94"/>
      <c r="X7" s="94"/>
      <c r="Y7" s="94"/>
      <c r="Z7" s="130"/>
      <c r="AA7" s="130"/>
      <c r="AB7" s="130"/>
      <c r="AC7" s="131"/>
      <c r="AD7" s="131"/>
      <c r="AE7" s="94"/>
      <c r="AH7" s="94" t="s">
        <v>992</v>
      </c>
    </row>
    <row r="8" spans="1:35" ht="16.5" customHeight="1" thickBot="1" x14ac:dyDescent="0.25">
      <c r="A8" s="132" t="s">
        <v>1</v>
      </c>
      <c r="B8" s="485" t="s">
        <v>681</v>
      </c>
      <c r="C8" s="486"/>
      <c r="D8" s="133"/>
      <c r="E8" s="133"/>
      <c r="F8" s="133"/>
      <c r="G8" s="133"/>
      <c r="H8" s="134"/>
      <c r="I8" s="135"/>
      <c r="J8" s="136"/>
      <c r="K8" s="137"/>
      <c r="L8" s="137"/>
      <c r="M8" s="137"/>
      <c r="N8" s="137"/>
      <c r="O8" s="137"/>
      <c r="P8" s="138"/>
      <c r="S8" s="94"/>
      <c r="T8" s="94"/>
      <c r="U8" s="94"/>
      <c r="V8" s="130"/>
      <c r="W8" s="94"/>
      <c r="X8" s="94"/>
      <c r="Y8" s="94"/>
      <c r="Z8" s="130"/>
      <c r="AA8" s="130"/>
      <c r="AB8" s="130"/>
      <c r="AC8" s="131"/>
      <c r="AD8" s="131"/>
      <c r="AE8" s="94"/>
    </row>
    <row r="9" spans="1:35" ht="16.5" customHeight="1" x14ac:dyDescent="0.25">
      <c r="A9" s="139" t="s">
        <v>190</v>
      </c>
      <c r="B9" s="140" t="s">
        <v>682</v>
      </c>
      <c r="C9" s="141" t="s">
        <v>683</v>
      </c>
      <c r="D9" s="142"/>
      <c r="E9" s="142"/>
      <c r="F9" s="142"/>
      <c r="G9" s="142"/>
      <c r="H9" s="143"/>
      <c r="I9" s="144"/>
      <c r="J9" s="145"/>
      <c r="K9" s="143"/>
      <c r="L9" s="146"/>
      <c r="M9" s="146"/>
      <c r="N9" s="147"/>
      <c r="O9" s="146"/>
      <c r="P9" s="148"/>
      <c r="Q9" s="94">
        <f>COUNTIF(D9:P9,"+")</f>
        <v>0</v>
      </c>
      <c r="R9" s="149">
        <f>Q9/12</f>
        <v>0</v>
      </c>
      <c r="S9" s="150"/>
      <c r="T9" s="150"/>
      <c r="U9" s="150"/>
      <c r="V9" s="151"/>
      <c r="W9" s="150"/>
      <c r="X9" s="150"/>
      <c r="Y9" s="150"/>
      <c r="Z9" s="151"/>
      <c r="AA9" s="151"/>
      <c r="AB9" s="151"/>
      <c r="AC9" s="152"/>
      <c r="AD9" s="152"/>
      <c r="AE9" s="94">
        <f>COUNTIF(S9:AD9,"+")</f>
        <v>0</v>
      </c>
      <c r="AF9" s="153">
        <f>AE9/11</f>
        <v>0</v>
      </c>
      <c r="AG9" s="154">
        <f t="shared" ref="AG9:AG72" si="0">R9+AF9</f>
        <v>0</v>
      </c>
      <c r="AH9" s="194">
        <f>IF(AG9&gt;=100%,100%,AG9)</f>
        <v>0</v>
      </c>
      <c r="AI9" s="195">
        <v>0</v>
      </c>
    </row>
    <row r="10" spans="1:35" ht="16.5" customHeight="1" x14ac:dyDescent="0.25">
      <c r="A10" s="139" t="s">
        <v>191</v>
      </c>
      <c r="B10" s="155" t="s">
        <v>684</v>
      </c>
      <c r="C10" s="156" t="s">
        <v>685</v>
      </c>
      <c r="D10" s="142"/>
      <c r="E10" s="142"/>
      <c r="F10" s="142"/>
      <c r="G10" s="142"/>
      <c r="H10" s="143"/>
      <c r="I10" s="144" t="s">
        <v>600</v>
      </c>
      <c r="J10" s="145" t="s">
        <v>600</v>
      </c>
      <c r="K10" s="143"/>
      <c r="L10" s="143" t="s">
        <v>600</v>
      </c>
      <c r="M10" s="143" t="s">
        <v>600</v>
      </c>
      <c r="N10" s="143" t="s">
        <v>600</v>
      </c>
      <c r="O10" s="143" t="s">
        <v>600</v>
      </c>
      <c r="P10" s="144" t="s">
        <v>600</v>
      </c>
      <c r="Q10" s="94">
        <f t="shared" ref="Q10:Q73" si="1">COUNTIF(D10:P10,"+")</f>
        <v>7</v>
      </c>
      <c r="R10" s="149">
        <f t="shared" ref="R10:R73" si="2">Q10/12</f>
        <v>0.58333333333333337</v>
      </c>
      <c r="S10" s="150" t="s">
        <v>600</v>
      </c>
      <c r="T10" s="150" t="s">
        <v>600</v>
      </c>
      <c r="U10" s="150" t="s">
        <v>600</v>
      </c>
      <c r="V10" s="151" t="s">
        <v>600</v>
      </c>
      <c r="W10" s="150"/>
      <c r="X10" s="150" t="s">
        <v>600</v>
      </c>
      <c r="Y10" s="150" t="s">
        <v>600</v>
      </c>
      <c r="Z10" s="151"/>
      <c r="AA10" s="151" t="s">
        <v>600</v>
      </c>
      <c r="AB10" s="151"/>
      <c r="AC10" s="152"/>
      <c r="AD10" s="152"/>
      <c r="AE10" s="94">
        <f t="shared" ref="AE10:AE73" si="3">COUNTIF(S10:AD10,"+")</f>
        <v>7</v>
      </c>
      <c r="AF10" s="153">
        <f t="shared" ref="AF10:AF73" si="4">AE10/11</f>
        <v>0.63636363636363635</v>
      </c>
      <c r="AG10" s="154">
        <f t="shared" si="0"/>
        <v>1.2196969696969697</v>
      </c>
      <c r="AH10" s="194">
        <f t="shared" ref="AH10:AH73" si="5">IF(AG10&gt;=100%,100%,AG10)</f>
        <v>1</v>
      </c>
      <c r="AI10" s="195">
        <v>1</v>
      </c>
    </row>
    <row r="11" spans="1:35" ht="16.5" customHeight="1" x14ac:dyDescent="0.25">
      <c r="A11" s="139" t="s">
        <v>192</v>
      </c>
      <c r="B11" s="155" t="s">
        <v>686</v>
      </c>
      <c r="C11" s="156" t="s">
        <v>687</v>
      </c>
      <c r="D11" s="142"/>
      <c r="E11" s="142"/>
      <c r="F11" s="142"/>
      <c r="G11" s="142"/>
      <c r="H11" s="143"/>
      <c r="I11" s="144" t="s">
        <v>600</v>
      </c>
      <c r="J11" s="145"/>
      <c r="K11" s="143"/>
      <c r="L11" s="146" t="s">
        <v>600</v>
      </c>
      <c r="M11" s="146"/>
      <c r="N11" s="147"/>
      <c r="O11" s="146"/>
      <c r="P11" s="148" t="s">
        <v>600</v>
      </c>
      <c r="Q11" s="94">
        <f t="shared" si="1"/>
        <v>3</v>
      </c>
      <c r="R11" s="149">
        <f t="shared" si="2"/>
        <v>0.25</v>
      </c>
      <c r="S11" s="150"/>
      <c r="T11" s="150" t="s">
        <v>600</v>
      </c>
      <c r="U11" s="150" t="s">
        <v>600</v>
      </c>
      <c r="V11" s="151" t="s">
        <v>600</v>
      </c>
      <c r="W11" s="150"/>
      <c r="X11" s="150" t="s">
        <v>600</v>
      </c>
      <c r="Y11" s="150" t="s">
        <v>600</v>
      </c>
      <c r="Z11" s="151"/>
      <c r="AA11" s="151" t="s">
        <v>600</v>
      </c>
      <c r="AB11" s="151"/>
      <c r="AC11" s="152"/>
      <c r="AD11" s="152"/>
      <c r="AE11" s="94">
        <f t="shared" si="3"/>
        <v>6</v>
      </c>
      <c r="AF11" s="153">
        <f t="shared" si="4"/>
        <v>0.54545454545454541</v>
      </c>
      <c r="AG11" s="154">
        <f t="shared" si="0"/>
        <v>0.79545454545454541</v>
      </c>
      <c r="AH11" s="194">
        <f t="shared" si="5"/>
        <v>0.79545454545454541</v>
      </c>
      <c r="AI11" s="195">
        <v>0.79545454545454541</v>
      </c>
    </row>
    <row r="12" spans="1:35" ht="16.5" customHeight="1" x14ac:dyDescent="0.25">
      <c r="A12" s="139" t="s">
        <v>193</v>
      </c>
      <c r="B12" s="155" t="s">
        <v>688</v>
      </c>
      <c r="C12" s="156" t="s">
        <v>689</v>
      </c>
      <c r="D12" s="142"/>
      <c r="E12" s="142"/>
      <c r="F12" s="142"/>
      <c r="G12" s="142"/>
      <c r="H12" s="143"/>
      <c r="I12" s="144" t="s">
        <v>600</v>
      </c>
      <c r="J12" s="145"/>
      <c r="K12" s="143"/>
      <c r="L12" s="146" t="s">
        <v>600</v>
      </c>
      <c r="M12" s="146"/>
      <c r="N12" s="147" t="s">
        <v>600</v>
      </c>
      <c r="O12" s="146" t="s">
        <v>600</v>
      </c>
      <c r="P12" s="148" t="s">
        <v>600</v>
      </c>
      <c r="Q12" s="94">
        <f t="shared" si="1"/>
        <v>5</v>
      </c>
      <c r="R12" s="149">
        <f t="shared" si="2"/>
        <v>0.41666666666666669</v>
      </c>
      <c r="S12" s="150" t="s">
        <v>600</v>
      </c>
      <c r="T12" s="150" t="s">
        <v>600</v>
      </c>
      <c r="U12" s="150" t="s">
        <v>600</v>
      </c>
      <c r="V12" s="151" t="s">
        <v>600</v>
      </c>
      <c r="W12" s="150"/>
      <c r="X12" s="150" t="s">
        <v>600</v>
      </c>
      <c r="Y12" s="150" t="s">
        <v>600</v>
      </c>
      <c r="Z12" s="151"/>
      <c r="AA12" s="151" t="s">
        <v>600</v>
      </c>
      <c r="AB12" s="151"/>
      <c r="AC12" s="152"/>
      <c r="AD12" s="152"/>
      <c r="AE12" s="94">
        <f t="shared" si="3"/>
        <v>7</v>
      </c>
      <c r="AF12" s="153">
        <f t="shared" si="4"/>
        <v>0.63636363636363635</v>
      </c>
      <c r="AG12" s="154">
        <f t="shared" si="0"/>
        <v>1.053030303030303</v>
      </c>
      <c r="AH12" s="194">
        <f t="shared" si="5"/>
        <v>1</v>
      </c>
      <c r="AI12" s="195">
        <v>0.96969696969696972</v>
      </c>
    </row>
    <row r="13" spans="1:35" ht="16.5" customHeight="1" x14ac:dyDescent="0.25">
      <c r="A13" s="139" t="s">
        <v>194</v>
      </c>
      <c r="B13" s="155" t="s">
        <v>690</v>
      </c>
      <c r="C13" s="156" t="s">
        <v>691</v>
      </c>
      <c r="D13" s="142"/>
      <c r="E13" s="142"/>
      <c r="F13" s="142"/>
      <c r="G13" s="142"/>
      <c r="H13" s="143"/>
      <c r="I13" s="144"/>
      <c r="J13" s="145"/>
      <c r="K13" s="143"/>
      <c r="L13" s="146"/>
      <c r="M13" s="146"/>
      <c r="N13" s="147"/>
      <c r="O13" s="146"/>
      <c r="P13" s="148"/>
      <c r="Q13" s="94">
        <f t="shared" si="1"/>
        <v>0</v>
      </c>
      <c r="R13" s="149">
        <f t="shared" si="2"/>
        <v>0</v>
      </c>
      <c r="S13" s="150"/>
      <c r="T13" s="150" t="s">
        <v>600</v>
      </c>
      <c r="U13" s="150" t="s">
        <v>600</v>
      </c>
      <c r="V13" s="151" t="s">
        <v>600</v>
      </c>
      <c r="W13" s="150"/>
      <c r="X13" s="150"/>
      <c r="Y13" s="150"/>
      <c r="Z13" s="151"/>
      <c r="AA13" s="151"/>
      <c r="AB13" s="151"/>
      <c r="AC13" s="152"/>
      <c r="AD13" s="152"/>
      <c r="AE13" s="94">
        <f t="shared" si="3"/>
        <v>3</v>
      </c>
      <c r="AF13" s="153">
        <f t="shared" si="4"/>
        <v>0.27272727272727271</v>
      </c>
      <c r="AG13" s="154">
        <f t="shared" si="0"/>
        <v>0.27272727272727271</v>
      </c>
      <c r="AH13" s="194">
        <f t="shared" si="5"/>
        <v>0.27272727272727271</v>
      </c>
      <c r="AI13" s="195">
        <v>0.27272727272727271</v>
      </c>
    </row>
    <row r="14" spans="1:35" ht="16.5" customHeight="1" x14ac:dyDescent="0.25">
      <c r="A14" s="139" t="s">
        <v>692</v>
      </c>
      <c r="B14" s="155" t="s">
        <v>693</v>
      </c>
      <c r="C14" s="156" t="s">
        <v>694</v>
      </c>
      <c r="D14" s="142"/>
      <c r="E14" s="142"/>
      <c r="F14" s="142"/>
      <c r="G14" s="142"/>
      <c r="H14" s="143"/>
      <c r="I14" s="144"/>
      <c r="J14" s="145"/>
      <c r="K14" s="143"/>
      <c r="L14" s="146"/>
      <c r="M14" s="146"/>
      <c r="N14" s="147"/>
      <c r="O14" s="146"/>
      <c r="P14" s="148"/>
      <c r="Q14" s="94">
        <f t="shared" si="1"/>
        <v>0</v>
      </c>
      <c r="R14" s="149">
        <f t="shared" si="2"/>
        <v>0</v>
      </c>
      <c r="S14" s="150"/>
      <c r="T14" s="150"/>
      <c r="U14" s="150"/>
      <c r="V14" s="151"/>
      <c r="W14" s="150"/>
      <c r="X14" s="150"/>
      <c r="Y14" s="150"/>
      <c r="Z14" s="151"/>
      <c r="AA14" s="151"/>
      <c r="AB14" s="151"/>
      <c r="AC14" s="152"/>
      <c r="AD14" s="152"/>
      <c r="AE14" s="94">
        <f t="shared" si="3"/>
        <v>0</v>
      </c>
      <c r="AF14" s="153">
        <f t="shared" si="4"/>
        <v>0</v>
      </c>
      <c r="AG14" s="154">
        <f t="shared" si="0"/>
        <v>0</v>
      </c>
      <c r="AH14" s="194">
        <f t="shared" si="5"/>
        <v>0</v>
      </c>
      <c r="AI14" s="195">
        <v>0</v>
      </c>
    </row>
    <row r="15" spans="1:35" ht="16.5" customHeight="1" x14ac:dyDescent="0.25">
      <c r="A15" s="139" t="s">
        <v>195</v>
      </c>
      <c r="B15" s="155" t="s">
        <v>695</v>
      </c>
      <c r="C15" s="156" t="s">
        <v>696</v>
      </c>
      <c r="D15" s="142"/>
      <c r="E15" s="142"/>
      <c r="F15" s="142"/>
      <c r="G15" s="142"/>
      <c r="H15" s="143"/>
      <c r="I15" s="144"/>
      <c r="J15" s="145"/>
      <c r="K15" s="143"/>
      <c r="L15" s="146" t="s">
        <v>600</v>
      </c>
      <c r="M15" s="146"/>
      <c r="N15" s="147" t="s">
        <v>600</v>
      </c>
      <c r="O15" s="146" t="s">
        <v>600</v>
      </c>
      <c r="P15" s="148" t="s">
        <v>600</v>
      </c>
      <c r="Q15" s="94">
        <f t="shared" si="1"/>
        <v>4</v>
      </c>
      <c r="R15" s="149">
        <f t="shared" si="2"/>
        <v>0.33333333333333331</v>
      </c>
      <c r="S15" s="150" t="s">
        <v>600</v>
      </c>
      <c r="T15" s="150" t="s">
        <v>600</v>
      </c>
      <c r="U15" s="150" t="s">
        <v>600</v>
      </c>
      <c r="V15" s="151" t="s">
        <v>600</v>
      </c>
      <c r="W15" s="150"/>
      <c r="X15" s="150" t="s">
        <v>600</v>
      </c>
      <c r="Y15" s="150" t="s">
        <v>600</v>
      </c>
      <c r="Z15" s="151"/>
      <c r="AA15" s="151" t="s">
        <v>600</v>
      </c>
      <c r="AB15" s="151" t="s">
        <v>600</v>
      </c>
      <c r="AC15" s="152"/>
      <c r="AD15" s="152"/>
      <c r="AE15" s="94">
        <f t="shared" si="3"/>
        <v>8</v>
      </c>
      <c r="AF15" s="153">
        <f t="shared" si="4"/>
        <v>0.72727272727272729</v>
      </c>
      <c r="AG15" s="154">
        <f t="shared" si="0"/>
        <v>1.0606060606060606</v>
      </c>
      <c r="AH15" s="194">
        <f t="shared" si="5"/>
        <v>1</v>
      </c>
      <c r="AI15" s="195">
        <v>1</v>
      </c>
    </row>
    <row r="16" spans="1:35" ht="16.5" customHeight="1" x14ac:dyDescent="0.25">
      <c r="A16" s="139" t="s">
        <v>196</v>
      </c>
      <c r="B16" s="155" t="s">
        <v>697</v>
      </c>
      <c r="C16" s="156" t="s">
        <v>698</v>
      </c>
      <c r="D16" s="142"/>
      <c r="E16" s="142"/>
      <c r="F16" s="142"/>
      <c r="G16" s="142" t="s">
        <v>600</v>
      </c>
      <c r="H16" s="143" t="s">
        <v>600</v>
      </c>
      <c r="I16" s="144"/>
      <c r="J16" s="145"/>
      <c r="K16" s="143"/>
      <c r="L16" s="146"/>
      <c r="M16" s="146"/>
      <c r="N16" s="147" t="s">
        <v>600</v>
      </c>
      <c r="O16" s="146"/>
      <c r="P16" s="148"/>
      <c r="Q16" s="94">
        <f t="shared" si="1"/>
        <v>3</v>
      </c>
      <c r="R16" s="149">
        <f t="shared" si="2"/>
        <v>0.25</v>
      </c>
      <c r="S16" s="150"/>
      <c r="T16" s="150" t="s">
        <v>600</v>
      </c>
      <c r="U16" s="150" t="s">
        <v>600</v>
      </c>
      <c r="V16" s="151" t="s">
        <v>600</v>
      </c>
      <c r="W16" s="150"/>
      <c r="X16" s="150"/>
      <c r="Y16" s="150"/>
      <c r="Z16" s="151" t="s">
        <v>600</v>
      </c>
      <c r="AA16" s="151"/>
      <c r="AB16" s="151"/>
      <c r="AC16" s="152"/>
      <c r="AD16" s="152"/>
      <c r="AE16" s="94">
        <f t="shared" si="3"/>
        <v>4</v>
      </c>
      <c r="AF16" s="153">
        <f t="shared" si="4"/>
        <v>0.36363636363636365</v>
      </c>
      <c r="AG16" s="154">
        <f t="shared" si="0"/>
        <v>0.61363636363636365</v>
      </c>
      <c r="AH16" s="194">
        <f t="shared" si="5"/>
        <v>0.61363636363636365</v>
      </c>
      <c r="AI16" s="195">
        <v>0.61363636363636365</v>
      </c>
    </row>
    <row r="17" spans="1:35" ht="16.5" customHeight="1" x14ac:dyDescent="0.25">
      <c r="A17" s="139" t="s">
        <v>154</v>
      </c>
      <c r="B17" s="155" t="s">
        <v>699</v>
      </c>
      <c r="C17" s="156" t="s">
        <v>700</v>
      </c>
      <c r="D17" s="142"/>
      <c r="E17" s="142" t="s">
        <v>600</v>
      </c>
      <c r="F17" s="142"/>
      <c r="G17" s="142"/>
      <c r="H17" s="143"/>
      <c r="I17" s="144" t="s">
        <v>600</v>
      </c>
      <c r="J17" s="145" t="s">
        <v>600</v>
      </c>
      <c r="K17" s="143"/>
      <c r="L17" s="146" t="s">
        <v>600</v>
      </c>
      <c r="M17" s="146"/>
      <c r="N17" s="147" t="s">
        <v>600</v>
      </c>
      <c r="O17" s="146" t="s">
        <v>600</v>
      </c>
      <c r="P17" s="148"/>
      <c r="Q17" s="94">
        <f t="shared" si="1"/>
        <v>6</v>
      </c>
      <c r="R17" s="149">
        <f t="shared" si="2"/>
        <v>0.5</v>
      </c>
      <c r="S17" s="150"/>
      <c r="T17" s="150"/>
      <c r="U17" s="150" t="s">
        <v>600</v>
      </c>
      <c r="V17" s="151" t="s">
        <v>600</v>
      </c>
      <c r="W17" s="150"/>
      <c r="X17" s="150" t="s">
        <v>600</v>
      </c>
      <c r="Y17" s="150" t="s">
        <v>600</v>
      </c>
      <c r="Z17" s="151"/>
      <c r="AA17" s="151"/>
      <c r="AB17" s="151"/>
      <c r="AC17" s="152"/>
      <c r="AD17" s="152"/>
      <c r="AE17" s="94">
        <f t="shared" si="3"/>
        <v>4</v>
      </c>
      <c r="AF17" s="153">
        <f t="shared" si="4"/>
        <v>0.36363636363636365</v>
      </c>
      <c r="AG17" s="154">
        <f t="shared" si="0"/>
        <v>0.86363636363636365</v>
      </c>
      <c r="AH17" s="194">
        <f t="shared" si="5"/>
        <v>0.86363636363636365</v>
      </c>
      <c r="AI17" s="195">
        <v>0.86363636363636365</v>
      </c>
    </row>
    <row r="18" spans="1:35" ht="16.5" customHeight="1" x14ac:dyDescent="0.25">
      <c r="A18" s="139" t="s">
        <v>197</v>
      </c>
      <c r="B18" s="155" t="s">
        <v>701</v>
      </c>
      <c r="C18" s="156" t="s">
        <v>702</v>
      </c>
      <c r="D18" s="142"/>
      <c r="E18" s="142"/>
      <c r="F18" s="142"/>
      <c r="G18" s="142"/>
      <c r="H18" s="143"/>
      <c r="I18" s="144"/>
      <c r="J18" s="145"/>
      <c r="K18" s="143"/>
      <c r="L18" s="146" t="s">
        <v>600</v>
      </c>
      <c r="M18" s="146"/>
      <c r="N18" s="147" t="s">
        <v>600</v>
      </c>
      <c r="O18" s="146" t="s">
        <v>600</v>
      </c>
      <c r="P18" s="148" t="s">
        <v>600</v>
      </c>
      <c r="Q18" s="94">
        <f t="shared" si="1"/>
        <v>4</v>
      </c>
      <c r="R18" s="149">
        <f t="shared" si="2"/>
        <v>0.33333333333333331</v>
      </c>
      <c r="S18" s="150" t="s">
        <v>600</v>
      </c>
      <c r="T18" s="150" t="s">
        <v>600</v>
      </c>
      <c r="U18" s="150" t="s">
        <v>600</v>
      </c>
      <c r="V18" s="151" t="s">
        <v>600</v>
      </c>
      <c r="W18" s="150" t="s">
        <v>600</v>
      </c>
      <c r="X18" s="150" t="s">
        <v>600</v>
      </c>
      <c r="Y18" s="150" t="s">
        <v>600</v>
      </c>
      <c r="Z18" s="151"/>
      <c r="AA18" s="151" t="s">
        <v>600</v>
      </c>
      <c r="AB18" s="151"/>
      <c r="AC18" s="152"/>
      <c r="AD18" s="152"/>
      <c r="AE18" s="94">
        <f t="shared" si="3"/>
        <v>8</v>
      </c>
      <c r="AF18" s="153">
        <f t="shared" si="4"/>
        <v>0.72727272727272729</v>
      </c>
      <c r="AG18" s="154">
        <f t="shared" si="0"/>
        <v>1.0606060606060606</v>
      </c>
      <c r="AH18" s="194">
        <f t="shared" si="5"/>
        <v>1</v>
      </c>
      <c r="AI18" s="195">
        <v>1</v>
      </c>
    </row>
    <row r="19" spans="1:35" ht="16.5" customHeight="1" x14ac:dyDescent="0.25">
      <c r="A19" s="139" t="s">
        <v>198</v>
      </c>
      <c r="B19" s="155" t="s">
        <v>703</v>
      </c>
      <c r="C19" s="156" t="s">
        <v>704</v>
      </c>
      <c r="D19" s="142"/>
      <c r="E19" s="142"/>
      <c r="F19" s="142"/>
      <c r="G19" s="142"/>
      <c r="H19" s="143"/>
      <c r="I19" s="144" t="s">
        <v>600</v>
      </c>
      <c r="J19" s="145" t="s">
        <v>600</v>
      </c>
      <c r="K19" s="143"/>
      <c r="L19" s="146" t="s">
        <v>600</v>
      </c>
      <c r="M19" s="146" t="s">
        <v>600</v>
      </c>
      <c r="N19" s="147" t="s">
        <v>600</v>
      </c>
      <c r="O19" s="146" t="s">
        <v>600</v>
      </c>
      <c r="P19" s="148" t="s">
        <v>600</v>
      </c>
      <c r="Q19" s="94">
        <f t="shared" si="1"/>
        <v>7</v>
      </c>
      <c r="R19" s="149">
        <f t="shared" si="2"/>
        <v>0.58333333333333337</v>
      </c>
      <c r="S19" s="150" t="s">
        <v>600</v>
      </c>
      <c r="T19" s="150" t="s">
        <v>600</v>
      </c>
      <c r="U19" s="150" t="s">
        <v>600</v>
      </c>
      <c r="V19" s="151" t="s">
        <v>600</v>
      </c>
      <c r="W19" s="150"/>
      <c r="X19" s="150" t="s">
        <v>600</v>
      </c>
      <c r="Y19" s="150"/>
      <c r="Z19" s="151"/>
      <c r="AA19" s="151" t="s">
        <v>600</v>
      </c>
      <c r="AB19" s="151"/>
      <c r="AC19" s="152"/>
      <c r="AD19" s="152"/>
      <c r="AE19" s="94">
        <f t="shared" si="3"/>
        <v>6</v>
      </c>
      <c r="AF19" s="153">
        <f t="shared" si="4"/>
        <v>0.54545454545454541</v>
      </c>
      <c r="AG19" s="154">
        <f t="shared" si="0"/>
        <v>1.1287878787878789</v>
      </c>
      <c r="AH19" s="194">
        <f t="shared" si="5"/>
        <v>1</v>
      </c>
      <c r="AI19" s="195">
        <v>1</v>
      </c>
    </row>
    <row r="20" spans="1:35" ht="16.5" customHeight="1" x14ac:dyDescent="0.25">
      <c r="A20" s="139" t="s">
        <v>199</v>
      </c>
      <c r="B20" s="155" t="s">
        <v>705</v>
      </c>
      <c r="C20" s="156" t="s">
        <v>706</v>
      </c>
      <c r="D20" s="142"/>
      <c r="E20" s="142"/>
      <c r="F20" s="142"/>
      <c r="G20" s="142"/>
      <c r="H20" s="143"/>
      <c r="I20" s="144"/>
      <c r="J20" s="145"/>
      <c r="K20" s="143"/>
      <c r="L20" s="146"/>
      <c r="M20" s="146"/>
      <c r="N20" s="147" t="s">
        <v>600</v>
      </c>
      <c r="O20" s="146"/>
      <c r="P20" s="148" t="s">
        <v>600</v>
      </c>
      <c r="Q20" s="94">
        <f t="shared" si="1"/>
        <v>2</v>
      </c>
      <c r="R20" s="149">
        <f t="shared" si="2"/>
        <v>0.16666666666666666</v>
      </c>
      <c r="S20" s="150"/>
      <c r="T20" s="150" t="s">
        <v>600</v>
      </c>
      <c r="U20" s="150" t="s">
        <v>600</v>
      </c>
      <c r="V20" s="151" t="s">
        <v>600</v>
      </c>
      <c r="W20" s="150"/>
      <c r="X20" s="150" t="s">
        <v>600</v>
      </c>
      <c r="Y20" s="150" t="s">
        <v>600</v>
      </c>
      <c r="Z20" s="151" t="s">
        <v>600</v>
      </c>
      <c r="AA20" s="151" t="s">
        <v>600</v>
      </c>
      <c r="AB20" s="151" t="s">
        <v>600</v>
      </c>
      <c r="AC20" s="152" t="s">
        <v>600</v>
      </c>
      <c r="AD20" s="152"/>
      <c r="AE20" s="94">
        <f t="shared" si="3"/>
        <v>9</v>
      </c>
      <c r="AF20" s="153">
        <f t="shared" si="4"/>
        <v>0.81818181818181823</v>
      </c>
      <c r="AG20" s="154">
        <f t="shared" si="0"/>
        <v>0.98484848484848486</v>
      </c>
      <c r="AH20" s="194">
        <f t="shared" si="5"/>
        <v>0.98484848484848486</v>
      </c>
      <c r="AI20" s="195">
        <v>0.98484848484848486</v>
      </c>
    </row>
    <row r="21" spans="1:35" ht="16.5" customHeight="1" x14ac:dyDescent="0.25">
      <c r="A21" s="139" t="s">
        <v>200</v>
      </c>
      <c r="B21" s="155" t="s">
        <v>707</v>
      </c>
      <c r="C21" s="156" t="s">
        <v>708</v>
      </c>
      <c r="D21" s="142"/>
      <c r="E21" s="142"/>
      <c r="F21" s="142"/>
      <c r="G21" s="142"/>
      <c r="H21" s="143"/>
      <c r="I21" s="144" t="s">
        <v>600</v>
      </c>
      <c r="J21" s="145" t="s">
        <v>600</v>
      </c>
      <c r="K21" s="143"/>
      <c r="L21" s="146" t="s">
        <v>600</v>
      </c>
      <c r="M21" s="146"/>
      <c r="N21" s="147"/>
      <c r="O21" s="146"/>
      <c r="P21" s="148" t="s">
        <v>600</v>
      </c>
      <c r="Q21" s="94">
        <f t="shared" si="1"/>
        <v>4</v>
      </c>
      <c r="R21" s="149">
        <f t="shared" si="2"/>
        <v>0.33333333333333331</v>
      </c>
      <c r="S21" s="150"/>
      <c r="T21" s="150" t="s">
        <v>600</v>
      </c>
      <c r="U21" s="150" t="s">
        <v>600</v>
      </c>
      <c r="V21" s="151" t="s">
        <v>600</v>
      </c>
      <c r="W21" s="150"/>
      <c r="X21" s="150" t="s">
        <v>600</v>
      </c>
      <c r="Y21" s="150" t="s">
        <v>600</v>
      </c>
      <c r="Z21" s="151"/>
      <c r="AA21" s="151" t="s">
        <v>600</v>
      </c>
      <c r="AB21" s="151"/>
      <c r="AC21" s="152"/>
      <c r="AD21" s="152"/>
      <c r="AE21" s="94">
        <f t="shared" si="3"/>
        <v>6</v>
      </c>
      <c r="AF21" s="153">
        <f t="shared" si="4"/>
        <v>0.54545454545454541</v>
      </c>
      <c r="AG21" s="154">
        <f t="shared" si="0"/>
        <v>0.87878787878787867</v>
      </c>
      <c r="AH21" s="194">
        <f t="shared" si="5"/>
        <v>0.87878787878787867</v>
      </c>
      <c r="AI21" s="195">
        <v>0.87878787878787867</v>
      </c>
    </row>
    <row r="22" spans="1:35" ht="16.5" customHeight="1" x14ac:dyDescent="0.25">
      <c r="A22" s="139" t="s">
        <v>201</v>
      </c>
      <c r="B22" s="155" t="s">
        <v>709</v>
      </c>
      <c r="C22" s="156" t="s">
        <v>710</v>
      </c>
      <c r="D22" s="142"/>
      <c r="E22" s="142"/>
      <c r="F22" s="142"/>
      <c r="G22" s="142"/>
      <c r="H22" s="143"/>
      <c r="I22" s="144"/>
      <c r="J22" s="145"/>
      <c r="K22" s="143"/>
      <c r="L22" s="146"/>
      <c r="M22" s="146"/>
      <c r="N22" s="147"/>
      <c r="O22" s="146"/>
      <c r="P22" s="148"/>
      <c r="Q22" s="94">
        <f t="shared" si="1"/>
        <v>0</v>
      </c>
      <c r="R22" s="149">
        <f t="shared" si="2"/>
        <v>0</v>
      </c>
      <c r="S22" s="150"/>
      <c r="T22" s="150" t="s">
        <v>600</v>
      </c>
      <c r="U22" s="150" t="s">
        <v>600</v>
      </c>
      <c r="V22" s="151" t="s">
        <v>600</v>
      </c>
      <c r="W22" s="150"/>
      <c r="X22" s="150" t="s">
        <v>600</v>
      </c>
      <c r="Y22" s="150" t="s">
        <v>600</v>
      </c>
      <c r="Z22" s="151"/>
      <c r="AA22" s="151"/>
      <c r="AB22" s="151"/>
      <c r="AC22" s="152"/>
      <c r="AD22" s="152"/>
      <c r="AE22" s="94">
        <f t="shared" si="3"/>
        <v>5</v>
      </c>
      <c r="AF22" s="153">
        <f t="shared" si="4"/>
        <v>0.45454545454545453</v>
      </c>
      <c r="AG22" s="154">
        <f t="shared" si="0"/>
        <v>0.45454545454545453</v>
      </c>
      <c r="AH22" s="194">
        <f t="shared" si="5"/>
        <v>0.45454545454545453</v>
      </c>
      <c r="AI22" s="195">
        <v>0.45454545454545453</v>
      </c>
    </row>
    <row r="23" spans="1:35" ht="16.5" customHeight="1" x14ac:dyDescent="0.25">
      <c r="A23" s="139" t="s">
        <v>202</v>
      </c>
      <c r="B23" s="155" t="s">
        <v>711</v>
      </c>
      <c r="C23" s="156" t="s">
        <v>712</v>
      </c>
      <c r="D23" s="142"/>
      <c r="E23" s="142"/>
      <c r="F23" s="142"/>
      <c r="G23" s="142"/>
      <c r="H23" s="143"/>
      <c r="I23" s="144" t="s">
        <v>600</v>
      </c>
      <c r="J23" s="145" t="s">
        <v>600</v>
      </c>
      <c r="K23" s="143"/>
      <c r="L23" s="146" t="s">
        <v>600</v>
      </c>
      <c r="M23" s="146" t="s">
        <v>600</v>
      </c>
      <c r="N23" s="147" t="s">
        <v>600</v>
      </c>
      <c r="O23" s="146" t="s">
        <v>600</v>
      </c>
      <c r="P23" s="148" t="s">
        <v>600</v>
      </c>
      <c r="Q23" s="94">
        <f t="shared" si="1"/>
        <v>7</v>
      </c>
      <c r="R23" s="149">
        <f t="shared" si="2"/>
        <v>0.58333333333333337</v>
      </c>
      <c r="S23" s="150"/>
      <c r="T23" s="150" t="s">
        <v>600</v>
      </c>
      <c r="U23" s="150" t="s">
        <v>600</v>
      </c>
      <c r="V23" s="151" t="s">
        <v>600</v>
      </c>
      <c r="W23" s="150" t="s">
        <v>600</v>
      </c>
      <c r="X23" s="150" t="s">
        <v>600</v>
      </c>
      <c r="Y23" s="150" t="s">
        <v>600</v>
      </c>
      <c r="Z23" s="151" t="s">
        <v>600</v>
      </c>
      <c r="AA23" s="151" t="s">
        <v>600</v>
      </c>
      <c r="AB23" s="151"/>
      <c r="AC23" s="152"/>
      <c r="AD23" s="152"/>
      <c r="AE23" s="94">
        <f t="shared" si="3"/>
        <v>8</v>
      </c>
      <c r="AF23" s="153">
        <f t="shared" si="4"/>
        <v>0.72727272727272729</v>
      </c>
      <c r="AG23" s="154">
        <f t="shared" si="0"/>
        <v>1.3106060606060606</v>
      </c>
      <c r="AH23" s="194">
        <f t="shared" si="5"/>
        <v>1</v>
      </c>
      <c r="AI23" s="195">
        <v>1</v>
      </c>
    </row>
    <row r="24" spans="1:35" ht="16.5" customHeight="1" x14ac:dyDescent="0.25">
      <c r="A24" s="139" t="s">
        <v>155</v>
      </c>
      <c r="B24" s="155" t="s">
        <v>713</v>
      </c>
      <c r="C24" s="156" t="s">
        <v>714</v>
      </c>
      <c r="D24" s="142" t="s">
        <v>600</v>
      </c>
      <c r="E24" s="142" t="s">
        <v>600</v>
      </c>
      <c r="F24" s="142" t="s">
        <v>600</v>
      </c>
      <c r="G24" s="142" t="s">
        <v>600</v>
      </c>
      <c r="H24" s="143" t="s">
        <v>600</v>
      </c>
      <c r="I24" s="144"/>
      <c r="J24" s="145"/>
      <c r="K24" s="143"/>
      <c r="L24" s="157"/>
      <c r="M24" s="146"/>
      <c r="N24" s="147" t="s">
        <v>600</v>
      </c>
      <c r="O24" s="146" t="s">
        <v>600</v>
      </c>
      <c r="P24" s="148" t="s">
        <v>600</v>
      </c>
      <c r="Q24" s="94">
        <f t="shared" si="1"/>
        <v>8</v>
      </c>
      <c r="R24" s="149">
        <f t="shared" si="2"/>
        <v>0.66666666666666663</v>
      </c>
      <c r="S24" s="150" t="s">
        <v>600</v>
      </c>
      <c r="T24" s="150" t="s">
        <v>600</v>
      </c>
      <c r="U24" s="150"/>
      <c r="V24" s="151"/>
      <c r="W24" s="150"/>
      <c r="X24" s="150"/>
      <c r="Y24" s="150"/>
      <c r="Z24" s="151" t="s">
        <v>600</v>
      </c>
      <c r="AA24" s="151"/>
      <c r="AB24" s="151"/>
      <c r="AC24" s="152"/>
      <c r="AD24" s="152"/>
      <c r="AE24" s="94">
        <f t="shared" si="3"/>
        <v>3</v>
      </c>
      <c r="AF24" s="153">
        <f t="shared" si="4"/>
        <v>0.27272727272727271</v>
      </c>
      <c r="AG24" s="154">
        <f t="shared" si="0"/>
        <v>0.93939393939393934</v>
      </c>
      <c r="AH24" s="194">
        <f t="shared" si="5"/>
        <v>0.93939393939393934</v>
      </c>
      <c r="AI24" s="195">
        <v>0.93939393939393934</v>
      </c>
    </row>
    <row r="25" spans="1:35" ht="16.5" customHeight="1" x14ac:dyDescent="0.25">
      <c r="A25" s="139" t="s">
        <v>203</v>
      </c>
      <c r="B25" s="155" t="s">
        <v>715</v>
      </c>
      <c r="C25" s="156" t="s">
        <v>716</v>
      </c>
      <c r="D25" s="142"/>
      <c r="E25" s="142"/>
      <c r="F25" s="142"/>
      <c r="G25" s="142"/>
      <c r="H25" s="143"/>
      <c r="I25" s="144" t="s">
        <v>600</v>
      </c>
      <c r="J25" s="158" t="s">
        <v>600</v>
      </c>
      <c r="K25" s="143"/>
      <c r="L25" s="159" t="s">
        <v>600</v>
      </c>
      <c r="M25" s="146" t="s">
        <v>600</v>
      </c>
      <c r="N25" s="147" t="s">
        <v>600</v>
      </c>
      <c r="O25" s="146" t="s">
        <v>600</v>
      </c>
      <c r="P25" s="148"/>
      <c r="Q25" s="94">
        <f t="shared" si="1"/>
        <v>6</v>
      </c>
      <c r="R25" s="149">
        <f t="shared" si="2"/>
        <v>0.5</v>
      </c>
      <c r="S25" s="150"/>
      <c r="T25" s="150" t="s">
        <v>600</v>
      </c>
      <c r="U25" s="150" t="s">
        <v>600</v>
      </c>
      <c r="V25" s="151" t="s">
        <v>600</v>
      </c>
      <c r="W25" s="150"/>
      <c r="X25" s="150" t="s">
        <v>600</v>
      </c>
      <c r="Y25" s="150" t="s">
        <v>600</v>
      </c>
      <c r="Z25" s="151" t="s">
        <v>600</v>
      </c>
      <c r="AA25" s="151"/>
      <c r="AB25" s="151"/>
      <c r="AC25" s="152"/>
      <c r="AD25" s="152"/>
      <c r="AE25" s="94">
        <f t="shared" si="3"/>
        <v>6</v>
      </c>
      <c r="AF25" s="153">
        <f t="shared" si="4"/>
        <v>0.54545454545454541</v>
      </c>
      <c r="AG25" s="154">
        <f t="shared" si="0"/>
        <v>1.0454545454545454</v>
      </c>
      <c r="AH25" s="194">
        <f t="shared" si="5"/>
        <v>1</v>
      </c>
      <c r="AI25" s="195">
        <v>1</v>
      </c>
    </row>
    <row r="26" spans="1:35" ht="16.5" customHeight="1" x14ac:dyDescent="0.25">
      <c r="A26" s="139" t="s">
        <v>204</v>
      </c>
      <c r="B26" s="155" t="s">
        <v>717</v>
      </c>
      <c r="C26" s="156" t="s">
        <v>718</v>
      </c>
      <c r="D26" s="142" t="s">
        <v>600</v>
      </c>
      <c r="E26" s="142" t="s">
        <v>600</v>
      </c>
      <c r="F26" s="142" t="s">
        <v>600</v>
      </c>
      <c r="G26" s="142" t="s">
        <v>600</v>
      </c>
      <c r="H26" s="143" t="s">
        <v>600</v>
      </c>
      <c r="I26" s="144"/>
      <c r="J26" s="158" t="s">
        <v>600</v>
      </c>
      <c r="K26" s="143"/>
      <c r="L26" s="159" t="s">
        <v>600</v>
      </c>
      <c r="M26" s="146" t="s">
        <v>600</v>
      </c>
      <c r="N26" s="147" t="s">
        <v>600</v>
      </c>
      <c r="O26" s="146" t="s">
        <v>600</v>
      </c>
      <c r="P26" s="148" t="s">
        <v>600</v>
      </c>
      <c r="Q26" s="94">
        <f t="shared" si="1"/>
        <v>11</v>
      </c>
      <c r="R26" s="149">
        <f t="shared" si="2"/>
        <v>0.91666666666666663</v>
      </c>
      <c r="S26" s="150"/>
      <c r="T26" s="150" t="s">
        <v>600</v>
      </c>
      <c r="U26" s="150"/>
      <c r="V26" s="151"/>
      <c r="W26" s="150"/>
      <c r="X26" s="150"/>
      <c r="Y26" s="150"/>
      <c r="Z26" s="151" t="s">
        <v>600</v>
      </c>
      <c r="AA26" s="151"/>
      <c r="AB26" s="151"/>
      <c r="AC26" s="152"/>
      <c r="AD26" s="152"/>
      <c r="AE26" s="94">
        <f t="shared" si="3"/>
        <v>2</v>
      </c>
      <c r="AF26" s="153">
        <f t="shared" si="4"/>
        <v>0.18181818181818182</v>
      </c>
      <c r="AG26" s="154">
        <f t="shared" si="0"/>
        <v>1.0984848484848484</v>
      </c>
      <c r="AH26" s="194">
        <f t="shared" si="5"/>
        <v>1</v>
      </c>
      <c r="AI26" s="195">
        <v>0.8484848484848484</v>
      </c>
    </row>
    <row r="27" spans="1:35" ht="16.5" customHeight="1" x14ac:dyDescent="0.25">
      <c r="A27" s="139" t="s">
        <v>205</v>
      </c>
      <c r="B27" s="155" t="s">
        <v>719</v>
      </c>
      <c r="C27" s="156" t="s">
        <v>720</v>
      </c>
      <c r="D27" s="142"/>
      <c r="E27" s="142"/>
      <c r="F27" s="142"/>
      <c r="G27" s="142"/>
      <c r="H27" s="143"/>
      <c r="I27" s="144"/>
      <c r="J27" s="145"/>
      <c r="K27" s="143"/>
      <c r="L27" s="146"/>
      <c r="M27" s="146"/>
      <c r="N27" s="147"/>
      <c r="O27" s="146"/>
      <c r="P27" s="148"/>
      <c r="Q27" s="94">
        <f t="shared" si="1"/>
        <v>0</v>
      </c>
      <c r="R27" s="149">
        <f t="shared" si="2"/>
        <v>0</v>
      </c>
      <c r="S27" s="150"/>
      <c r="T27" s="150"/>
      <c r="U27" s="150"/>
      <c r="V27" s="151"/>
      <c r="W27" s="150"/>
      <c r="X27" s="150"/>
      <c r="Y27" s="150"/>
      <c r="Z27" s="151"/>
      <c r="AA27" s="151"/>
      <c r="AB27" s="151"/>
      <c r="AC27" s="152"/>
      <c r="AD27" s="152"/>
      <c r="AE27" s="94">
        <f t="shared" si="3"/>
        <v>0</v>
      </c>
      <c r="AF27" s="153">
        <f t="shared" si="4"/>
        <v>0</v>
      </c>
      <c r="AG27" s="154">
        <f t="shared" si="0"/>
        <v>0</v>
      </c>
      <c r="AH27" s="194">
        <f t="shared" si="5"/>
        <v>0</v>
      </c>
      <c r="AI27" s="195">
        <v>0</v>
      </c>
    </row>
    <row r="28" spans="1:35" ht="16.5" customHeight="1" x14ac:dyDescent="0.25">
      <c r="A28" s="139" t="s">
        <v>721</v>
      </c>
      <c r="B28" s="155" t="s">
        <v>722</v>
      </c>
      <c r="C28" s="156" t="s">
        <v>723</v>
      </c>
      <c r="D28" s="142"/>
      <c r="E28" s="142"/>
      <c r="F28" s="142"/>
      <c r="G28" s="142"/>
      <c r="H28" s="143"/>
      <c r="I28" s="144"/>
      <c r="J28" s="145"/>
      <c r="K28" s="143"/>
      <c r="L28" s="146"/>
      <c r="M28" s="146"/>
      <c r="N28" s="147"/>
      <c r="O28" s="146"/>
      <c r="P28" s="148"/>
      <c r="Q28" s="94">
        <f t="shared" si="1"/>
        <v>0</v>
      </c>
      <c r="R28" s="149">
        <f t="shared" si="2"/>
        <v>0</v>
      </c>
      <c r="S28" s="150"/>
      <c r="T28" s="150"/>
      <c r="U28" s="150"/>
      <c r="V28" s="151"/>
      <c r="W28" s="150"/>
      <c r="X28" s="150"/>
      <c r="Y28" s="150"/>
      <c r="Z28" s="151"/>
      <c r="AA28" s="151"/>
      <c r="AB28" s="151"/>
      <c r="AC28" s="152"/>
      <c r="AD28" s="152"/>
      <c r="AE28" s="94">
        <f t="shared" si="3"/>
        <v>0</v>
      </c>
      <c r="AF28" s="153">
        <f t="shared" si="4"/>
        <v>0</v>
      </c>
      <c r="AG28" s="154">
        <f t="shared" si="0"/>
        <v>0</v>
      </c>
      <c r="AH28" s="194">
        <f t="shared" si="5"/>
        <v>0</v>
      </c>
      <c r="AI28" s="195">
        <v>0</v>
      </c>
    </row>
    <row r="29" spans="1:35" ht="16.5" customHeight="1" x14ac:dyDescent="0.25">
      <c r="A29" s="139" t="s">
        <v>206</v>
      </c>
      <c r="B29" s="155" t="s">
        <v>701</v>
      </c>
      <c r="C29" s="156" t="s">
        <v>724</v>
      </c>
      <c r="D29" s="142"/>
      <c r="E29" s="142"/>
      <c r="F29" s="142"/>
      <c r="G29" s="142"/>
      <c r="H29" s="143"/>
      <c r="I29" s="144"/>
      <c r="J29" s="145"/>
      <c r="K29" s="143"/>
      <c r="L29" s="146"/>
      <c r="M29" s="146"/>
      <c r="N29" s="147"/>
      <c r="O29" s="146"/>
      <c r="P29" s="148"/>
      <c r="Q29" s="94">
        <f t="shared" si="1"/>
        <v>0</v>
      </c>
      <c r="R29" s="149">
        <f t="shared" si="2"/>
        <v>0</v>
      </c>
      <c r="S29" s="150"/>
      <c r="T29" s="150"/>
      <c r="U29" s="150"/>
      <c r="V29" s="151"/>
      <c r="W29" s="150"/>
      <c r="X29" s="150"/>
      <c r="Y29" s="150"/>
      <c r="Z29" s="151"/>
      <c r="AA29" s="151"/>
      <c r="AB29" s="151"/>
      <c r="AC29" s="152"/>
      <c r="AD29" s="152"/>
      <c r="AE29" s="94">
        <f t="shared" si="3"/>
        <v>0</v>
      </c>
      <c r="AF29" s="153">
        <f t="shared" si="4"/>
        <v>0</v>
      </c>
      <c r="AG29" s="154">
        <f t="shared" si="0"/>
        <v>0</v>
      </c>
      <c r="AH29" s="194">
        <f t="shared" si="5"/>
        <v>0</v>
      </c>
      <c r="AI29" s="195">
        <v>0</v>
      </c>
    </row>
    <row r="30" spans="1:35" ht="16.5" customHeight="1" x14ac:dyDescent="0.25">
      <c r="A30" s="139" t="s">
        <v>207</v>
      </c>
      <c r="B30" s="155" t="s">
        <v>725</v>
      </c>
      <c r="C30" s="156" t="s">
        <v>726</v>
      </c>
      <c r="D30" s="142"/>
      <c r="E30" s="142"/>
      <c r="F30" s="142" t="s">
        <v>600</v>
      </c>
      <c r="G30" s="142"/>
      <c r="H30" s="143"/>
      <c r="I30" s="144"/>
      <c r="J30" s="145" t="s">
        <v>600</v>
      </c>
      <c r="K30" s="143"/>
      <c r="L30" s="146"/>
      <c r="M30" s="146"/>
      <c r="N30" s="147"/>
      <c r="O30" s="146"/>
      <c r="P30" s="148"/>
      <c r="Q30" s="94">
        <f t="shared" si="1"/>
        <v>2</v>
      </c>
      <c r="R30" s="149">
        <f t="shared" si="2"/>
        <v>0.16666666666666666</v>
      </c>
      <c r="S30" s="150"/>
      <c r="T30" s="150"/>
      <c r="U30" s="150"/>
      <c r="V30" s="151"/>
      <c r="W30" s="150" t="s">
        <v>600</v>
      </c>
      <c r="X30" s="150"/>
      <c r="Y30" s="150"/>
      <c r="Z30" s="151"/>
      <c r="AA30" s="151"/>
      <c r="AB30" s="151"/>
      <c r="AC30" s="152"/>
      <c r="AD30" s="152"/>
      <c r="AE30" s="94">
        <f t="shared" si="3"/>
        <v>1</v>
      </c>
      <c r="AF30" s="153">
        <f t="shared" si="4"/>
        <v>9.0909090909090912E-2</v>
      </c>
      <c r="AG30" s="154">
        <f t="shared" si="0"/>
        <v>0.25757575757575757</v>
      </c>
      <c r="AH30" s="194">
        <f t="shared" si="5"/>
        <v>0.25757575757575757</v>
      </c>
      <c r="AI30" s="195">
        <v>0.25757575757575757</v>
      </c>
    </row>
    <row r="31" spans="1:35" ht="16.5" customHeight="1" x14ac:dyDescent="0.25">
      <c r="A31" s="139" t="s">
        <v>208</v>
      </c>
      <c r="B31" s="155" t="s">
        <v>727</v>
      </c>
      <c r="C31" s="156" t="s">
        <v>728</v>
      </c>
      <c r="D31" s="142"/>
      <c r="E31" s="142" t="s">
        <v>600</v>
      </c>
      <c r="F31" s="142" t="s">
        <v>600</v>
      </c>
      <c r="G31" s="142" t="s">
        <v>600</v>
      </c>
      <c r="H31" s="143" t="s">
        <v>600</v>
      </c>
      <c r="I31" s="144" t="s">
        <v>600</v>
      </c>
      <c r="J31" s="145" t="s">
        <v>600</v>
      </c>
      <c r="K31" s="143"/>
      <c r="L31" s="146" t="s">
        <v>600</v>
      </c>
      <c r="M31" s="146" t="s">
        <v>600</v>
      </c>
      <c r="N31" s="147" t="s">
        <v>600</v>
      </c>
      <c r="O31" s="146" t="s">
        <v>600</v>
      </c>
      <c r="P31" s="148"/>
      <c r="Q31" s="94">
        <f t="shared" si="1"/>
        <v>10</v>
      </c>
      <c r="R31" s="149">
        <f t="shared" si="2"/>
        <v>0.83333333333333337</v>
      </c>
      <c r="S31" s="150" t="s">
        <v>600</v>
      </c>
      <c r="T31" s="150" t="s">
        <v>600</v>
      </c>
      <c r="U31" s="150"/>
      <c r="V31" s="151"/>
      <c r="W31" s="150"/>
      <c r="X31" s="150"/>
      <c r="Y31" s="150"/>
      <c r="Z31" s="151"/>
      <c r="AA31" s="151"/>
      <c r="AB31" s="151"/>
      <c r="AC31" s="152"/>
      <c r="AD31" s="152"/>
      <c r="AE31" s="94">
        <f t="shared" si="3"/>
        <v>2</v>
      </c>
      <c r="AF31" s="153">
        <f t="shared" si="4"/>
        <v>0.18181818181818182</v>
      </c>
      <c r="AG31" s="154">
        <f t="shared" si="0"/>
        <v>1.0151515151515151</v>
      </c>
      <c r="AH31" s="194">
        <f t="shared" si="5"/>
        <v>1</v>
      </c>
      <c r="AI31" s="195">
        <v>1</v>
      </c>
    </row>
    <row r="32" spans="1:35" ht="16.5" customHeight="1" x14ac:dyDescent="0.25">
      <c r="A32" s="139" t="s">
        <v>209</v>
      </c>
      <c r="B32" s="155" t="s">
        <v>729</v>
      </c>
      <c r="C32" s="156" t="s">
        <v>730</v>
      </c>
      <c r="D32" s="142" t="s">
        <v>600</v>
      </c>
      <c r="E32" s="142" t="s">
        <v>600</v>
      </c>
      <c r="F32" s="142" t="s">
        <v>600</v>
      </c>
      <c r="G32" s="142" t="s">
        <v>600</v>
      </c>
      <c r="H32" s="143" t="s">
        <v>600</v>
      </c>
      <c r="I32" s="144" t="s">
        <v>600</v>
      </c>
      <c r="J32" s="145" t="s">
        <v>600</v>
      </c>
      <c r="K32" s="143"/>
      <c r="L32" s="146" t="s">
        <v>600</v>
      </c>
      <c r="M32" s="146" t="s">
        <v>600</v>
      </c>
      <c r="N32" s="147" t="s">
        <v>600</v>
      </c>
      <c r="O32" s="146" t="s">
        <v>600</v>
      </c>
      <c r="P32" s="148"/>
      <c r="Q32" s="94">
        <f t="shared" si="1"/>
        <v>11</v>
      </c>
      <c r="R32" s="149">
        <f t="shared" si="2"/>
        <v>0.91666666666666663</v>
      </c>
      <c r="S32" s="150"/>
      <c r="T32" s="150" t="s">
        <v>600</v>
      </c>
      <c r="U32" s="150" t="s">
        <v>600</v>
      </c>
      <c r="V32" s="151" t="s">
        <v>600</v>
      </c>
      <c r="W32" s="150" t="s">
        <v>600</v>
      </c>
      <c r="X32" s="150" t="s">
        <v>600</v>
      </c>
      <c r="Y32" s="150" t="s">
        <v>600</v>
      </c>
      <c r="Z32" s="151"/>
      <c r="AA32" s="151"/>
      <c r="AB32" s="151"/>
      <c r="AC32" s="152"/>
      <c r="AD32" s="152"/>
      <c r="AE32" s="94">
        <f t="shared" si="3"/>
        <v>6</v>
      </c>
      <c r="AF32" s="153">
        <f t="shared" si="4"/>
        <v>0.54545454545454541</v>
      </c>
      <c r="AG32" s="154">
        <f t="shared" si="0"/>
        <v>1.4621212121212119</v>
      </c>
      <c r="AH32" s="194">
        <f t="shared" si="5"/>
        <v>1</v>
      </c>
      <c r="AI32" s="195">
        <v>1</v>
      </c>
    </row>
    <row r="33" spans="1:35" ht="16.5" customHeight="1" x14ac:dyDescent="0.25">
      <c r="A33" s="139" t="s">
        <v>210</v>
      </c>
      <c r="B33" s="155" t="s">
        <v>731</v>
      </c>
      <c r="C33" s="156" t="s">
        <v>689</v>
      </c>
      <c r="D33" s="142"/>
      <c r="E33" s="142"/>
      <c r="F33" s="142"/>
      <c r="G33" s="142"/>
      <c r="H33" s="143"/>
      <c r="I33" s="144" t="s">
        <v>600</v>
      </c>
      <c r="J33" s="145"/>
      <c r="K33" s="143"/>
      <c r="L33" s="146" t="s">
        <v>600</v>
      </c>
      <c r="M33" s="146"/>
      <c r="N33" s="147" t="s">
        <v>600</v>
      </c>
      <c r="O33" s="146" t="s">
        <v>600</v>
      </c>
      <c r="P33" s="148" t="s">
        <v>600</v>
      </c>
      <c r="Q33" s="94">
        <f t="shared" si="1"/>
        <v>5</v>
      </c>
      <c r="R33" s="149">
        <f t="shared" si="2"/>
        <v>0.41666666666666669</v>
      </c>
      <c r="S33" s="150" t="s">
        <v>600</v>
      </c>
      <c r="T33" s="150" t="s">
        <v>600</v>
      </c>
      <c r="U33" s="150" t="s">
        <v>600</v>
      </c>
      <c r="V33" s="151" t="s">
        <v>600</v>
      </c>
      <c r="W33" s="150" t="s">
        <v>600</v>
      </c>
      <c r="X33" s="150" t="s">
        <v>600</v>
      </c>
      <c r="Y33" s="150" t="s">
        <v>600</v>
      </c>
      <c r="Z33" s="151"/>
      <c r="AA33" s="151" t="s">
        <v>600</v>
      </c>
      <c r="AB33" s="151"/>
      <c r="AC33" s="152"/>
      <c r="AD33" s="152"/>
      <c r="AE33" s="94">
        <f t="shared" si="3"/>
        <v>8</v>
      </c>
      <c r="AF33" s="153">
        <f t="shared" si="4"/>
        <v>0.72727272727272729</v>
      </c>
      <c r="AG33" s="154">
        <f t="shared" si="0"/>
        <v>1.143939393939394</v>
      </c>
      <c r="AH33" s="194">
        <f t="shared" si="5"/>
        <v>1</v>
      </c>
      <c r="AI33" s="195">
        <v>1</v>
      </c>
    </row>
    <row r="34" spans="1:35" ht="16.5" customHeight="1" x14ac:dyDescent="0.25">
      <c r="A34" s="139" t="s">
        <v>211</v>
      </c>
      <c r="B34" s="155" t="s">
        <v>732</v>
      </c>
      <c r="C34" s="156" t="s">
        <v>733</v>
      </c>
      <c r="D34" s="142"/>
      <c r="E34" s="142" t="s">
        <v>600</v>
      </c>
      <c r="F34" s="142" t="s">
        <v>600</v>
      </c>
      <c r="G34" s="142" t="s">
        <v>600</v>
      </c>
      <c r="H34" s="143" t="s">
        <v>600</v>
      </c>
      <c r="I34" s="144"/>
      <c r="J34" s="145"/>
      <c r="K34" s="143"/>
      <c r="L34" s="146"/>
      <c r="M34" s="146"/>
      <c r="N34" s="147" t="s">
        <v>600</v>
      </c>
      <c r="O34" s="146" t="s">
        <v>600</v>
      </c>
      <c r="P34" s="148" t="s">
        <v>600</v>
      </c>
      <c r="Q34" s="94">
        <f t="shared" si="1"/>
        <v>7</v>
      </c>
      <c r="R34" s="149">
        <f t="shared" si="2"/>
        <v>0.58333333333333337</v>
      </c>
      <c r="S34" s="150"/>
      <c r="T34" s="150" t="s">
        <v>600</v>
      </c>
      <c r="U34" s="150"/>
      <c r="V34" s="151"/>
      <c r="W34" s="150"/>
      <c r="X34" s="150"/>
      <c r="Y34" s="150"/>
      <c r="Z34" s="151" t="s">
        <v>600</v>
      </c>
      <c r="AA34" s="151"/>
      <c r="AB34" s="151"/>
      <c r="AC34" s="152"/>
      <c r="AD34" s="152"/>
      <c r="AE34" s="94">
        <f t="shared" si="3"/>
        <v>2</v>
      </c>
      <c r="AF34" s="153">
        <f t="shared" si="4"/>
        <v>0.18181818181818182</v>
      </c>
      <c r="AG34" s="154">
        <f t="shared" si="0"/>
        <v>0.76515151515151514</v>
      </c>
      <c r="AH34" s="194">
        <f t="shared" si="5"/>
        <v>0.76515151515151514</v>
      </c>
      <c r="AI34" s="195">
        <v>0.76515151515151514</v>
      </c>
    </row>
    <row r="35" spans="1:35" ht="16.5" customHeight="1" x14ac:dyDescent="0.25">
      <c r="A35" s="139" t="s">
        <v>212</v>
      </c>
      <c r="B35" s="155" t="s">
        <v>734</v>
      </c>
      <c r="C35" s="156" t="s">
        <v>733</v>
      </c>
      <c r="D35" s="142"/>
      <c r="E35" s="142" t="s">
        <v>600</v>
      </c>
      <c r="F35" s="142" t="s">
        <v>600</v>
      </c>
      <c r="G35" s="142" t="s">
        <v>600</v>
      </c>
      <c r="H35" s="143"/>
      <c r="I35" s="144"/>
      <c r="J35" s="145" t="s">
        <v>600</v>
      </c>
      <c r="K35" s="143"/>
      <c r="L35" s="146" t="s">
        <v>600</v>
      </c>
      <c r="M35" s="146" t="s">
        <v>600</v>
      </c>
      <c r="N35" s="147" t="s">
        <v>600</v>
      </c>
      <c r="O35" s="146" t="s">
        <v>600</v>
      </c>
      <c r="P35" s="148"/>
      <c r="Q35" s="94">
        <f t="shared" si="1"/>
        <v>8</v>
      </c>
      <c r="R35" s="149">
        <f t="shared" si="2"/>
        <v>0.66666666666666663</v>
      </c>
      <c r="S35" s="150" t="s">
        <v>600</v>
      </c>
      <c r="T35" s="150" t="s">
        <v>600</v>
      </c>
      <c r="U35" s="150"/>
      <c r="V35" s="151"/>
      <c r="W35" s="150"/>
      <c r="X35" s="150"/>
      <c r="Y35" s="150"/>
      <c r="Z35" s="151" t="s">
        <v>600</v>
      </c>
      <c r="AA35" s="151"/>
      <c r="AB35" s="151"/>
      <c r="AC35" s="152"/>
      <c r="AD35" s="152"/>
      <c r="AE35" s="94">
        <f t="shared" si="3"/>
        <v>3</v>
      </c>
      <c r="AF35" s="153">
        <f t="shared" si="4"/>
        <v>0.27272727272727271</v>
      </c>
      <c r="AG35" s="154">
        <f t="shared" si="0"/>
        <v>0.93939393939393934</v>
      </c>
      <c r="AH35" s="194">
        <f t="shared" si="5"/>
        <v>0.93939393939393934</v>
      </c>
      <c r="AI35" s="195">
        <v>0.93939393939393934</v>
      </c>
    </row>
    <row r="36" spans="1:35" ht="16.5" customHeight="1" x14ac:dyDescent="0.25">
      <c r="A36" s="139" t="s">
        <v>213</v>
      </c>
      <c r="B36" s="155" t="s">
        <v>735</v>
      </c>
      <c r="C36" s="156" t="s">
        <v>736</v>
      </c>
      <c r="D36" s="142"/>
      <c r="E36" s="142" t="s">
        <v>600</v>
      </c>
      <c r="F36" s="142" t="s">
        <v>600</v>
      </c>
      <c r="G36" s="142" t="s">
        <v>600</v>
      </c>
      <c r="H36" s="143" t="s">
        <v>600</v>
      </c>
      <c r="I36" s="144"/>
      <c r="J36" s="145" t="s">
        <v>600</v>
      </c>
      <c r="K36" s="143"/>
      <c r="L36" s="146" t="s">
        <v>600</v>
      </c>
      <c r="M36" s="146" t="s">
        <v>600</v>
      </c>
      <c r="N36" s="147" t="s">
        <v>600</v>
      </c>
      <c r="O36" s="146" t="s">
        <v>600</v>
      </c>
      <c r="P36" s="148"/>
      <c r="Q36" s="94">
        <f t="shared" si="1"/>
        <v>9</v>
      </c>
      <c r="R36" s="149">
        <f t="shared" si="2"/>
        <v>0.75</v>
      </c>
      <c r="S36" s="150" t="s">
        <v>600</v>
      </c>
      <c r="T36" s="150" t="s">
        <v>600</v>
      </c>
      <c r="U36" s="150"/>
      <c r="V36" s="151"/>
      <c r="W36" s="150"/>
      <c r="X36" s="150"/>
      <c r="Y36" s="150"/>
      <c r="Z36" s="151" t="s">
        <v>600</v>
      </c>
      <c r="AA36" s="151"/>
      <c r="AB36" s="151"/>
      <c r="AC36" s="152"/>
      <c r="AD36" s="152"/>
      <c r="AE36" s="94">
        <f t="shared" si="3"/>
        <v>3</v>
      </c>
      <c r="AF36" s="153">
        <f t="shared" si="4"/>
        <v>0.27272727272727271</v>
      </c>
      <c r="AG36" s="154">
        <f t="shared" si="0"/>
        <v>1.0227272727272727</v>
      </c>
      <c r="AH36" s="194">
        <f t="shared" si="5"/>
        <v>1</v>
      </c>
      <c r="AI36" s="195">
        <v>1</v>
      </c>
    </row>
    <row r="37" spans="1:35" ht="16.5" customHeight="1" x14ac:dyDescent="0.25">
      <c r="A37" s="139" t="s">
        <v>214</v>
      </c>
      <c r="B37" s="155" t="s">
        <v>737</v>
      </c>
      <c r="C37" s="156" t="s">
        <v>738</v>
      </c>
      <c r="D37" s="142"/>
      <c r="E37" s="142"/>
      <c r="F37" s="142"/>
      <c r="G37" s="142"/>
      <c r="H37" s="143"/>
      <c r="I37" s="144"/>
      <c r="J37" s="145"/>
      <c r="K37" s="143"/>
      <c r="L37" s="146"/>
      <c r="M37" s="146"/>
      <c r="N37" s="147"/>
      <c r="O37" s="146"/>
      <c r="P37" s="148"/>
      <c r="Q37" s="94">
        <f t="shared" si="1"/>
        <v>0</v>
      </c>
      <c r="R37" s="149">
        <f t="shared" si="2"/>
        <v>0</v>
      </c>
      <c r="S37" s="150"/>
      <c r="T37" s="150" t="s">
        <v>600</v>
      </c>
      <c r="U37" s="150" t="s">
        <v>600</v>
      </c>
      <c r="V37" s="151"/>
      <c r="W37" s="150"/>
      <c r="X37" s="150"/>
      <c r="Y37" s="150"/>
      <c r="Z37" s="151"/>
      <c r="AA37" s="151"/>
      <c r="AB37" s="151"/>
      <c r="AC37" s="152"/>
      <c r="AD37" s="152"/>
      <c r="AE37" s="94">
        <f t="shared" si="3"/>
        <v>2</v>
      </c>
      <c r="AF37" s="153">
        <f t="shared" si="4"/>
        <v>0.18181818181818182</v>
      </c>
      <c r="AG37" s="154">
        <f t="shared" si="0"/>
        <v>0.18181818181818182</v>
      </c>
      <c r="AH37" s="194">
        <f t="shared" si="5"/>
        <v>0.18181818181818182</v>
      </c>
      <c r="AI37" s="195">
        <v>0.18181818181818182</v>
      </c>
    </row>
    <row r="38" spans="1:35" ht="16.5" customHeight="1" x14ac:dyDescent="0.25">
      <c r="A38" s="139" t="s">
        <v>215</v>
      </c>
      <c r="B38" s="155" t="s">
        <v>688</v>
      </c>
      <c r="C38" s="156" t="s">
        <v>714</v>
      </c>
      <c r="D38" s="142"/>
      <c r="E38" s="142"/>
      <c r="F38" s="142"/>
      <c r="G38" s="142"/>
      <c r="H38" s="143"/>
      <c r="I38" s="144"/>
      <c r="J38" s="145"/>
      <c r="K38" s="143"/>
      <c r="L38" s="146"/>
      <c r="M38" s="146"/>
      <c r="N38" s="147"/>
      <c r="O38" s="146"/>
      <c r="P38" s="148"/>
      <c r="Q38" s="94">
        <f t="shared" si="1"/>
        <v>0</v>
      </c>
      <c r="R38" s="149">
        <f t="shared" si="2"/>
        <v>0</v>
      </c>
      <c r="S38" s="150"/>
      <c r="T38" s="150"/>
      <c r="U38" s="150"/>
      <c r="V38" s="151"/>
      <c r="W38" s="150"/>
      <c r="X38" s="150"/>
      <c r="Y38" s="150"/>
      <c r="Z38" s="151"/>
      <c r="AA38" s="151"/>
      <c r="AB38" s="151"/>
      <c r="AC38" s="152"/>
      <c r="AD38" s="152"/>
      <c r="AE38" s="94">
        <f t="shared" si="3"/>
        <v>0</v>
      </c>
      <c r="AF38" s="153">
        <f t="shared" si="4"/>
        <v>0</v>
      </c>
      <c r="AG38" s="154">
        <f t="shared" si="0"/>
        <v>0</v>
      </c>
      <c r="AH38" s="194">
        <f t="shared" si="5"/>
        <v>0</v>
      </c>
      <c r="AI38" s="195">
        <v>0</v>
      </c>
    </row>
    <row r="39" spans="1:35" ht="16.5" customHeight="1" x14ac:dyDescent="0.25">
      <c r="A39" s="139" t="s">
        <v>216</v>
      </c>
      <c r="B39" s="155" t="s">
        <v>739</v>
      </c>
      <c r="C39" s="156" t="s">
        <v>740</v>
      </c>
      <c r="D39" s="142" t="s">
        <v>600</v>
      </c>
      <c r="E39" s="142" t="s">
        <v>600</v>
      </c>
      <c r="F39" s="142" t="s">
        <v>600</v>
      </c>
      <c r="G39" s="142"/>
      <c r="H39" s="143" t="s">
        <v>600</v>
      </c>
      <c r="I39" s="144" t="s">
        <v>600</v>
      </c>
      <c r="J39" s="145" t="s">
        <v>600</v>
      </c>
      <c r="K39" s="160"/>
      <c r="L39" s="146" t="s">
        <v>600</v>
      </c>
      <c r="M39" s="146"/>
      <c r="N39" s="147" t="s">
        <v>600</v>
      </c>
      <c r="O39" s="146" t="s">
        <v>600</v>
      </c>
      <c r="P39" s="148" t="s">
        <v>600</v>
      </c>
      <c r="Q39" s="94">
        <f t="shared" si="1"/>
        <v>10</v>
      </c>
      <c r="R39" s="149">
        <f t="shared" si="2"/>
        <v>0.83333333333333337</v>
      </c>
      <c r="S39" s="150"/>
      <c r="T39" s="150" t="s">
        <v>600</v>
      </c>
      <c r="U39" s="150"/>
      <c r="V39" s="151"/>
      <c r="W39" s="150"/>
      <c r="X39" s="150" t="s">
        <v>600</v>
      </c>
      <c r="Y39" s="150"/>
      <c r="Z39" s="151"/>
      <c r="AA39" s="151"/>
      <c r="AB39" s="151"/>
      <c r="AC39" s="152"/>
      <c r="AD39" s="152"/>
      <c r="AE39" s="94">
        <f t="shared" si="3"/>
        <v>2</v>
      </c>
      <c r="AF39" s="153">
        <f t="shared" si="4"/>
        <v>0.18181818181818182</v>
      </c>
      <c r="AG39" s="154">
        <f t="shared" si="0"/>
        <v>1.0151515151515151</v>
      </c>
      <c r="AH39" s="194">
        <f t="shared" si="5"/>
        <v>1</v>
      </c>
      <c r="AI39" s="195">
        <v>1</v>
      </c>
    </row>
    <row r="40" spans="1:35" ht="16.5" customHeight="1" x14ac:dyDescent="0.25">
      <c r="A40" s="139" t="s">
        <v>217</v>
      </c>
      <c r="B40" s="155" t="s">
        <v>741</v>
      </c>
      <c r="C40" s="156" t="s">
        <v>742</v>
      </c>
      <c r="D40" s="142"/>
      <c r="E40" s="142" t="s">
        <v>600</v>
      </c>
      <c r="F40" s="142" t="s">
        <v>600</v>
      </c>
      <c r="G40" s="142" t="s">
        <v>600</v>
      </c>
      <c r="H40" s="143"/>
      <c r="I40" s="144"/>
      <c r="J40" s="145" t="s">
        <v>600</v>
      </c>
      <c r="K40" s="160"/>
      <c r="L40" s="146" t="s">
        <v>600</v>
      </c>
      <c r="M40" s="146"/>
      <c r="N40" s="147" t="s">
        <v>600</v>
      </c>
      <c r="O40" s="146" t="s">
        <v>600</v>
      </c>
      <c r="P40" s="148"/>
      <c r="Q40" s="94">
        <f t="shared" si="1"/>
        <v>7</v>
      </c>
      <c r="R40" s="149">
        <f t="shared" si="2"/>
        <v>0.58333333333333337</v>
      </c>
      <c r="S40" s="150"/>
      <c r="T40" s="150" t="s">
        <v>600</v>
      </c>
      <c r="U40" s="150" t="s">
        <v>600</v>
      </c>
      <c r="V40" s="151"/>
      <c r="W40" s="150"/>
      <c r="X40" s="150"/>
      <c r="Y40" s="150"/>
      <c r="Z40" s="151" t="s">
        <v>600</v>
      </c>
      <c r="AA40" s="151"/>
      <c r="AB40" s="151"/>
      <c r="AC40" s="152"/>
      <c r="AD40" s="152"/>
      <c r="AE40" s="94">
        <f t="shared" si="3"/>
        <v>3</v>
      </c>
      <c r="AF40" s="153">
        <f t="shared" si="4"/>
        <v>0.27272727272727271</v>
      </c>
      <c r="AG40" s="154">
        <f t="shared" si="0"/>
        <v>0.85606060606060608</v>
      </c>
      <c r="AH40" s="194">
        <f t="shared" si="5"/>
        <v>0.85606060606060608</v>
      </c>
      <c r="AI40" s="195">
        <v>0.85606060606060608</v>
      </c>
    </row>
    <row r="41" spans="1:35" ht="16.5" customHeight="1" x14ac:dyDescent="0.25">
      <c r="A41" s="139" t="s">
        <v>218</v>
      </c>
      <c r="B41" s="155" t="s">
        <v>701</v>
      </c>
      <c r="C41" s="156" t="s">
        <v>743</v>
      </c>
      <c r="D41" s="142"/>
      <c r="E41" s="142" t="s">
        <v>600</v>
      </c>
      <c r="F41" s="142" t="s">
        <v>600</v>
      </c>
      <c r="G41" s="142" t="s">
        <v>600</v>
      </c>
      <c r="H41" s="143" t="s">
        <v>600</v>
      </c>
      <c r="I41" s="144" t="s">
        <v>600</v>
      </c>
      <c r="J41" s="145" t="s">
        <v>600</v>
      </c>
      <c r="K41" s="160"/>
      <c r="L41" s="146" t="s">
        <v>600</v>
      </c>
      <c r="M41" s="146" t="s">
        <v>600</v>
      </c>
      <c r="N41" s="147" t="s">
        <v>600</v>
      </c>
      <c r="O41" s="146" t="s">
        <v>600</v>
      </c>
      <c r="P41" s="148" t="s">
        <v>600</v>
      </c>
      <c r="Q41" s="94">
        <f t="shared" si="1"/>
        <v>11</v>
      </c>
      <c r="R41" s="149">
        <f t="shared" si="2"/>
        <v>0.91666666666666663</v>
      </c>
      <c r="S41" s="150"/>
      <c r="T41" s="150" t="s">
        <v>600</v>
      </c>
      <c r="U41" s="150"/>
      <c r="V41" s="151"/>
      <c r="W41" s="150"/>
      <c r="X41" s="150"/>
      <c r="Y41" s="150"/>
      <c r="Z41" s="151"/>
      <c r="AA41" s="151"/>
      <c r="AB41" s="151"/>
      <c r="AC41" s="152"/>
      <c r="AD41" s="152"/>
      <c r="AE41" s="94">
        <f t="shared" si="3"/>
        <v>1</v>
      </c>
      <c r="AF41" s="153">
        <f t="shared" si="4"/>
        <v>9.0909090909090912E-2</v>
      </c>
      <c r="AG41" s="154">
        <f t="shared" si="0"/>
        <v>1.0075757575757576</v>
      </c>
      <c r="AH41" s="194">
        <f t="shared" si="5"/>
        <v>1</v>
      </c>
      <c r="AI41" s="195">
        <v>1</v>
      </c>
    </row>
    <row r="42" spans="1:35" ht="16.5" customHeight="1" x14ac:dyDescent="0.25">
      <c r="A42" s="139" t="s">
        <v>219</v>
      </c>
      <c r="B42" s="155" t="s">
        <v>744</v>
      </c>
      <c r="C42" s="156" t="s">
        <v>745</v>
      </c>
      <c r="D42" s="142"/>
      <c r="E42" s="142" t="s">
        <v>600</v>
      </c>
      <c r="F42" s="142" t="s">
        <v>600</v>
      </c>
      <c r="G42" s="142" t="s">
        <v>600</v>
      </c>
      <c r="H42" s="143" t="s">
        <v>600</v>
      </c>
      <c r="I42" s="144" t="s">
        <v>600</v>
      </c>
      <c r="J42" s="145" t="s">
        <v>600</v>
      </c>
      <c r="K42" s="160"/>
      <c r="L42" s="146" t="s">
        <v>600</v>
      </c>
      <c r="M42" s="146"/>
      <c r="N42" s="147" t="s">
        <v>600</v>
      </c>
      <c r="O42" s="146"/>
      <c r="P42" s="148"/>
      <c r="Q42" s="94">
        <f t="shared" si="1"/>
        <v>8</v>
      </c>
      <c r="R42" s="149">
        <f t="shared" si="2"/>
        <v>0.66666666666666663</v>
      </c>
      <c r="S42" s="150"/>
      <c r="T42" s="150"/>
      <c r="U42" s="150"/>
      <c r="V42" s="151"/>
      <c r="W42" s="150"/>
      <c r="X42" s="150"/>
      <c r="Y42" s="150"/>
      <c r="Z42" s="151"/>
      <c r="AA42" s="151"/>
      <c r="AB42" s="151"/>
      <c r="AC42" s="152"/>
      <c r="AD42" s="152"/>
      <c r="AE42" s="94">
        <f t="shared" si="3"/>
        <v>0</v>
      </c>
      <c r="AF42" s="153">
        <f t="shared" si="4"/>
        <v>0</v>
      </c>
      <c r="AG42" s="154">
        <f t="shared" si="0"/>
        <v>0.66666666666666663</v>
      </c>
      <c r="AH42" s="194">
        <f t="shared" si="5"/>
        <v>0.66666666666666663</v>
      </c>
      <c r="AI42" s="195">
        <v>0.66666666666666663</v>
      </c>
    </row>
    <row r="43" spans="1:35" ht="16.5" customHeight="1" x14ac:dyDescent="0.25">
      <c r="A43" s="139" t="s">
        <v>220</v>
      </c>
      <c r="B43" s="155" t="s">
        <v>746</v>
      </c>
      <c r="C43" s="156" t="s">
        <v>747</v>
      </c>
      <c r="D43" s="142"/>
      <c r="E43" s="142" t="s">
        <v>600</v>
      </c>
      <c r="F43" s="142" t="s">
        <v>600</v>
      </c>
      <c r="G43" s="142" t="s">
        <v>600</v>
      </c>
      <c r="H43" s="143" t="s">
        <v>600</v>
      </c>
      <c r="I43" s="144" t="s">
        <v>600</v>
      </c>
      <c r="J43" s="145"/>
      <c r="K43" s="143"/>
      <c r="L43" s="146" t="s">
        <v>600</v>
      </c>
      <c r="M43" s="146"/>
      <c r="N43" s="147" t="s">
        <v>600</v>
      </c>
      <c r="O43" s="146"/>
      <c r="P43" s="148" t="s">
        <v>600</v>
      </c>
      <c r="Q43" s="94">
        <f t="shared" si="1"/>
        <v>8</v>
      </c>
      <c r="R43" s="149">
        <f t="shared" si="2"/>
        <v>0.66666666666666663</v>
      </c>
      <c r="S43" s="150" t="s">
        <v>600</v>
      </c>
      <c r="T43" s="150" t="s">
        <v>600</v>
      </c>
      <c r="U43" s="150"/>
      <c r="V43" s="151"/>
      <c r="W43" s="150"/>
      <c r="X43" s="150"/>
      <c r="Y43" s="150"/>
      <c r="Z43" s="151" t="s">
        <v>600</v>
      </c>
      <c r="AA43" s="151"/>
      <c r="AB43" s="151"/>
      <c r="AC43" s="152"/>
      <c r="AD43" s="152"/>
      <c r="AE43" s="94">
        <f t="shared" si="3"/>
        <v>3</v>
      </c>
      <c r="AF43" s="153">
        <f t="shared" si="4"/>
        <v>0.27272727272727271</v>
      </c>
      <c r="AG43" s="154">
        <f t="shared" si="0"/>
        <v>0.93939393939393934</v>
      </c>
      <c r="AH43" s="194">
        <f t="shared" si="5"/>
        <v>0.93939393939393934</v>
      </c>
      <c r="AI43" s="195">
        <v>0.93939393939393934</v>
      </c>
    </row>
    <row r="44" spans="1:35" ht="16.5" customHeight="1" x14ac:dyDescent="0.25">
      <c r="A44" s="139" t="s">
        <v>159</v>
      </c>
      <c r="B44" s="155" t="s">
        <v>715</v>
      </c>
      <c r="C44" s="156" t="s">
        <v>748</v>
      </c>
      <c r="D44" s="142" t="s">
        <v>600</v>
      </c>
      <c r="E44" s="142" t="s">
        <v>600</v>
      </c>
      <c r="F44" s="142" t="s">
        <v>600</v>
      </c>
      <c r="G44" s="142" t="s">
        <v>600</v>
      </c>
      <c r="H44" s="143" t="s">
        <v>600</v>
      </c>
      <c r="I44" s="144" t="s">
        <v>600</v>
      </c>
      <c r="J44" s="145" t="s">
        <v>600</v>
      </c>
      <c r="K44" s="143"/>
      <c r="L44" s="146" t="s">
        <v>600</v>
      </c>
      <c r="M44" s="146"/>
      <c r="N44" s="147" t="s">
        <v>600</v>
      </c>
      <c r="O44" s="146" t="s">
        <v>600</v>
      </c>
      <c r="P44" s="148"/>
      <c r="Q44" s="94">
        <f t="shared" si="1"/>
        <v>10</v>
      </c>
      <c r="R44" s="149">
        <f t="shared" si="2"/>
        <v>0.83333333333333337</v>
      </c>
      <c r="S44" s="150"/>
      <c r="T44" s="150" t="s">
        <v>600</v>
      </c>
      <c r="U44" s="150"/>
      <c r="V44" s="151"/>
      <c r="W44" s="150"/>
      <c r="X44" s="150"/>
      <c r="Y44" s="150"/>
      <c r="Z44" s="151"/>
      <c r="AA44" s="151"/>
      <c r="AB44" s="151"/>
      <c r="AC44" s="152"/>
      <c r="AD44" s="152"/>
      <c r="AE44" s="94">
        <f t="shared" si="3"/>
        <v>1</v>
      </c>
      <c r="AF44" s="153">
        <f t="shared" si="4"/>
        <v>9.0909090909090912E-2</v>
      </c>
      <c r="AG44" s="154">
        <f t="shared" si="0"/>
        <v>0.92424242424242431</v>
      </c>
      <c r="AH44" s="194">
        <f t="shared" si="5"/>
        <v>0.92424242424242431</v>
      </c>
      <c r="AI44" s="195">
        <v>0.92424242424242431</v>
      </c>
    </row>
    <row r="45" spans="1:35" ht="16.5" customHeight="1" x14ac:dyDescent="0.25">
      <c r="A45" s="139" t="s">
        <v>221</v>
      </c>
      <c r="B45" s="155" t="s">
        <v>749</v>
      </c>
      <c r="C45" s="156" t="s">
        <v>728</v>
      </c>
      <c r="D45" s="142"/>
      <c r="E45" s="142"/>
      <c r="F45" s="142"/>
      <c r="G45" s="142"/>
      <c r="H45" s="143" t="s">
        <v>600</v>
      </c>
      <c r="I45" s="144" t="s">
        <v>600</v>
      </c>
      <c r="J45" s="145"/>
      <c r="K45" s="143"/>
      <c r="L45" s="146"/>
      <c r="M45" s="146"/>
      <c r="N45" s="147"/>
      <c r="O45" s="146"/>
      <c r="P45" s="148"/>
      <c r="Q45" s="94">
        <f t="shared" si="1"/>
        <v>2</v>
      </c>
      <c r="R45" s="149">
        <f t="shared" si="2"/>
        <v>0.16666666666666666</v>
      </c>
      <c r="S45" s="150"/>
      <c r="T45" s="150" t="s">
        <v>600</v>
      </c>
      <c r="U45" s="150"/>
      <c r="V45" s="151" t="s">
        <v>600</v>
      </c>
      <c r="W45" s="150"/>
      <c r="X45" s="150" t="s">
        <v>600</v>
      </c>
      <c r="Y45" s="150" t="s">
        <v>600</v>
      </c>
      <c r="Z45" s="151" t="s">
        <v>600</v>
      </c>
      <c r="AA45" s="151" t="s">
        <v>600</v>
      </c>
      <c r="AB45" s="151"/>
      <c r="AC45" s="152"/>
      <c r="AD45" s="152"/>
      <c r="AE45" s="94">
        <f t="shared" si="3"/>
        <v>6</v>
      </c>
      <c r="AF45" s="153">
        <f t="shared" si="4"/>
        <v>0.54545454545454541</v>
      </c>
      <c r="AG45" s="154">
        <f t="shared" si="0"/>
        <v>0.71212121212121204</v>
      </c>
      <c r="AH45" s="194">
        <f t="shared" si="5"/>
        <v>0.71212121212121204</v>
      </c>
      <c r="AI45" s="195">
        <v>0.71212121212121204</v>
      </c>
    </row>
    <row r="46" spans="1:35" ht="16.5" customHeight="1" x14ac:dyDescent="0.25">
      <c r="A46" s="139" t="s">
        <v>140</v>
      </c>
      <c r="B46" s="155" t="s">
        <v>750</v>
      </c>
      <c r="C46" s="156" t="s">
        <v>751</v>
      </c>
      <c r="D46" s="142"/>
      <c r="E46" s="142" t="s">
        <v>600</v>
      </c>
      <c r="F46" s="142" t="s">
        <v>600</v>
      </c>
      <c r="G46" s="142" t="s">
        <v>600</v>
      </c>
      <c r="H46" s="143" t="s">
        <v>600</v>
      </c>
      <c r="I46" s="144" t="s">
        <v>600</v>
      </c>
      <c r="J46" s="145" t="s">
        <v>600</v>
      </c>
      <c r="K46" s="160"/>
      <c r="L46" s="146" t="s">
        <v>600</v>
      </c>
      <c r="M46" s="146"/>
      <c r="N46" s="147" t="s">
        <v>600</v>
      </c>
      <c r="O46" s="146" t="s">
        <v>600</v>
      </c>
      <c r="P46" s="148" t="s">
        <v>600</v>
      </c>
      <c r="Q46" s="94">
        <f t="shared" si="1"/>
        <v>10</v>
      </c>
      <c r="R46" s="149">
        <f t="shared" si="2"/>
        <v>0.83333333333333337</v>
      </c>
      <c r="S46" s="150"/>
      <c r="T46" s="150" t="s">
        <v>600</v>
      </c>
      <c r="U46" s="150"/>
      <c r="V46" s="151"/>
      <c r="W46" s="150"/>
      <c r="X46" s="150"/>
      <c r="Y46" s="150"/>
      <c r="Z46" s="151"/>
      <c r="AA46" s="151"/>
      <c r="AB46" s="151"/>
      <c r="AC46" s="152"/>
      <c r="AD46" s="152"/>
      <c r="AE46" s="94">
        <f t="shared" si="3"/>
        <v>1</v>
      </c>
      <c r="AF46" s="153">
        <f t="shared" si="4"/>
        <v>9.0909090909090912E-2</v>
      </c>
      <c r="AG46" s="154">
        <f t="shared" si="0"/>
        <v>0.92424242424242431</v>
      </c>
      <c r="AH46" s="194">
        <f t="shared" si="5"/>
        <v>0.92424242424242431</v>
      </c>
      <c r="AI46" s="195">
        <v>0.92424242424242431</v>
      </c>
    </row>
    <row r="47" spans="1:35" ht="16.5" customHeight="1" x14ac:dyDescent="0.25">
      <c r="A47" s="139" t="s">
        <v>222</v>
      </c>
      <c r="B47" s="155" t="s">
        <v>752</v>
      </c>
      <c r="C47" s="156" t="s">
        <v>689</v>
      </c>
      <c r="D47" s="142" t="s">
        <v>600</v>
      </c>
      <c r="E47" s="142" t="s">
        <v>600</v>
      </c>
      <c r="F47" s="142" t="s">
        <v>600</v>
      </c>
      <c r="G47" s="142" t="s">
        <v>600</v>
      </c>
      <c r="H47" s="143" t="s">
        <v>600</v>
      </c>
      <c r="I47" s="144"/>
      <c r="J47" s="145" t="s">
        <v>600</v>
      </c>
      <c r="K47" s="160"/>
      <c r="L47" s="146" t="s">
        <v>600</v>
      </c>
      <c r="M47" s="146"/>
      <c r="N47" s="147" t="s">
        <v>600</v>
      </c>
      <c r="O47" s="146" t="s">
        <v>600</v>
      </c>
      <c r="P47" s="148" t="s">
        <v>600</v>
      </c>
      <c r="Q47" s="94">
        <f t="shared" si="1"/>
        <v>10</v>
      </c>
      <c r="R47" s="149">
        <f t="shared" si="2"/>
        <v>0.83333333333333337</v>
      </c>
      <c r="S47" s="150"/>
      <c r="T47" s="150"/>
      <c r="U47" s="150"/>
      <c r="V47" s="151"/>
      <c r="W47" s="150"/>
      <c r="X47" s="150"/>
      <c r="Y47" s="150"/>
      <c r="Z47" s="151" t="s">
        <v>600</v>
      </c>
      <c r="AA47" s="151"/>
      <c r="AB47" s="151"/>
      <c r="AC47" s="152"/>
      <c r="AD47" s="152"/>
      <c r="AE47" s="94">
        <f t="shared" si="3"/>
        <v>1</v>
      </c>
      <c r="AF47" s="153">
        <f t="shared" si="4"/>
        <v>9.0909090909090912E-2</v>
      </c>
      <c r="AG47" s="154">
        <f t="shared" si="0"/>
        <v>0.92424242424242431</v>
      </c>
      <c r="AH47" s="194">
        <f t="shared" si="5"/>
        <v>0.92424242424242431</v>
      </c>
      <c r="AI47" s="195">
        <v>0.92424242424242431</v>
      </c>
    </row>
    <row r="48" spans="1:35" ht="16.5" customHeight="1" x14ac:dyDescent="0.25">
      <c r="A48" s="139" t="s">
        <v>223</v>
      </c>
      <c r="B48" s="155" t="s">
        <v>753</v>
      </c>
      <c r="C48" s="156" t="s">
        <v>754</v>
      </c>
      <c r="D48" s="142" t="s">
        <v>600</v>
      </c>
      <c r="E48" s="142" t="s">
        <v>600</v>
      </c>
      <c r="F48" s="142"/>
      <c r="G48" s="142"/>
      <c r="H48" s="143" t="s">
        <v>600</v>
      </c>
      <c r="I48" s="144"/>
      <c r="J48" s="145"/>
      <c r="K48" s="143"/>
      <c r="L48" s="146"/>
      <c r="M48" s="146"/>
      <c r="N48" s="147" t="s">
        <v>600</v>
      </c>
      <c r="O48" s="146" t="s">
        <v>600</v>
      </c>
      <c r="P48" s="148" t="s">
        <v>600</v>
      </c>
      <c r="Q48" s="94">
        <f t="shared" si="1"/>
        <v>6</v>
      </c>
      <c r="R48" s="149">
        <f t="shared" si="2"/>
        <v>0.5</v>
      </c>
      <c r="S48" s="150"/>
      <c r="T48" s="150" t="s">
        <v>600</v>
      </c>
      <c r="U48" s="150" t="s">
        <v>600</v>
      </c>
      <c r="V48" s="151"/>
      <c r="W48" s="150"/>
      <c r="X48" s="150"/>
      <c r="Y48" s="150"/>
      <c r="Z48" s="151" t="s">
        <v>600</v>
      </c>
      <c r="AA48" s="151"/>
      <c r="AB48" s="151"/>
      <c r="AC48" s="152"/>
      <c r="AD48" s="152"/>
      <c r="AE48" s="94">
        <f t="shared" si="3"/>
        <v>3</v>
      </c>
      <c r="AF48" s="153">
        <f t="shared" si="4"/>
        <v>0.27272727272727271</v>
      </c>
      <c r="AG48" s="154">
        <f t="shared" si="0"/>
        <v>0.77272727272727271</v>
      </c>
      <c r="AH48" s="194">
        <f t="shared" si="5"/>
        <v>0.77272727272727271</v>
      </c>
      <c r="AI48" s="195">
        <v>0.77272727272727271</v>
      </c>
    </row>
    <row r="49" spans="1:35" ht="16.5" customHeight="1" x14ac:dyDescent="0.25">
      <c r="A49" s="139" t="s">
        <v>224</v>
      </c>
      <c r="B49" s="155" t="s">
        <v>755</v>
      </c>
      <c r="C49" s="156" t="s">
        <v>698</v>
      </c>
      <c r="D49" s="142" t="s">
        <v>600</v>
      </c>
      <c r="E49" s="142" t="s">
        <v>600</v>
      </c>
      <c r="F49" s="142" t="s">
        <v>600</v>
      </c>
      <c r="G49" s="142"/>
      <c r="H49" s="143" t="s">
        <v>600</v>
      </c>
      <c r="I49" s="144"/>
      <c r="J49" s="145"/>
      <c r="K49" s="143"/>
      <c r="L49" s="146"/>
      <c r="M49" s="146"/>
      <c r="N49" s="147" t="s">
        <v>600</v>
      </c>
      <c r="O49" s="146" t="s">
        <v>600</v>
      </c>
      <c r="P49" s="148" t="s">
        <v>600</v>
      </c>
      <c r="Q49" s="94">
        <f t="shared" si="1"/>
        <v>7</v>
      </c>
      <c r="R49" s="149">
        <f t="shared" si="2"/>
        <v>0.58333333333333337</v>
      </c>
      <c r="S49" s="150"/>
      <c r="T49" s="150" t="s">
        <v>600</v>
      </c>
      <c r="U49" s="150"/>
      <c r="V49" s="151"/>
      <c r="W49" s="150"/>
      <c r="X49" s="150" t="s">
        <v>600</v>
      </c>
      <c r="Y49" s="150"/>
      <c r="Z49" s="151" t="s">
        <v>600</v>
      </c>
      <c r="AA49" s="151"/>
      <c r="AB49" s="151"/>
      <c r="AC49" s="152"/>
      <c r="AD49" s="152"/>
      <c r="AE49" s="94">
        <f t="shared" si="3"/>
        <v>3</v>
      </c>
      <c r="AF49" s="153">
        <f t="shared" si="4"/>
        <v>0.27272727272727271</v>
      </c>
      <c r="AG49" s="154">
        <f t="shared" si="0"/>
        <v>0.85606060606060608</v>
      </c>
      <c r="AH49" s="194">
        <f t="shared" si="5"/>
        <v>0.85606060606060608</v>
      </c>
      <c r="AI49" s="195">
        <v>0.85606060606060608</v>
      </c>
    </row>
    <row r="50" spans="1:35" ht="16.5" customHeight="1" x14ac:dyDescent="0.25">
      <c r="A50" s="139" t="s">
        <v>225</v>
      </c>
      <c r="B50" s="155" t="s">
        <v>756</v>
      </c>
      <c r="C50" s="156" t="s">
        <v>736</v>
      </c>
      <c r="D50" s="142" t="s">
        <v>600</v>
      </c>
      <c r="E50" s="142" t="s">
        <v>600</v>
      </c>
      <c r="F50" s="142" t="s">
        <v>600</v>
      </c>
      <c r="G50" s="142"/>
      <c r="H50" s="143"/>
      <c r="I50" s="144" t="s">
        <v>600</v>
      </c>
      <c r="J50" s="145"/>
      <c r="K50" s="143"/>
      <c r="L50" s="146"/>
      <c r="M50" s="146"/>
      <c r="N50" s="147"/>
      <c r="O50" s="146"/>
      <c r="P50" s="148"/>
      <c r="Q50" s="94">
        <f t="shared" si="1"/>
        <v>4</v>
      </c>
      <c r="R50" s="149">
        <f t="shared" si="2"/>
        <v>0.33333333333333331</v>
      </c>
      <c r="S50" s="150"/>
      <c r="T50" s="150" t="s">
        <v>600</v>
      </c>
      <c r="U50" s="150"/>
      <c r="V50" s="151"/>
      <c r="W50" s="150"/>
      <c r="X50" s="150"/>
      <c r="Y50" s="150"/>
      <c r="Z50" s="151" t="s">
        <v>600</v>
      </c>
      <c r="AA50" s="151"/>
      <c r="AB50" s="151"/>
      <c r="AC50" s="152"/>
      <c r="AD50" s="152"/>
      <c r="AE50" s="94">
        <f t="shared" si="3"/>
        <v>2</v>
      </c>
      <c r="AF50" s="153">
        <f t="shared" si="4"/>
        <v>0.18181818181818182</v>
      </c>
      <c r="AG50" s="154">
        <f t="shared" si="0"/>
        <v>0.51515151515151514</v>
      </c>
      <c r="AH50" s="194">
        <f t="shared" si="5"/>
        <v>0.51515151515151514</v>
      </c>
      <c r="AI50" s="195">
        <v>0.51515151515151514</v>
      </c>
    </row>
    <row r="51" spans="1:35" ht="16.5" customHeight="1" x14ac:dyDescent="0.25">
      <c r="A51" s="139" t="s">
        <v>226</v>
      </c>
      <c r="B51" s="155" t="s">
        <v>757</v>
      </c>
      <c r="C51" s="156" t="s">
        <v>704</v>
      </c>
      <c r="D51" s="142"/>
      <c r="E51" s="142"/>
      <c r="F51" s="142"/>
      <c r="G51" s="142"/>
      <c r="H51" s="143"/>
      <c r="I51" s="144"/>
      <c r="J51" s="145"/>
      <c r="K51" s="143"/>
      <c r="L51" s="146"/>
      <c r="M51" s="146"/>
      <c r="N51" s="147"/>
      <c r="O51" s="146"/>
      <c r="P51" s="148"/>
      <c r="Q51" s="94">
        <f t="shared" si="1"/>
        <v>0</v>
      </c>
      <c r="R51" s="149">
        <f t="shared" si="2"/>
        <v>0</v>
      </c>
      <c r="S51" s="150"/>
      <c r="T51" s="150"/>
      <c r="U51" s="150"/>
      <c r="V51" s="151"/>
      <c r="W51" s="150"/>
      <c r="X51" s="150"/>
      <c r="Y51" s="150"/>
      <c r="Z51" s="151"/>
      <c r="AA51" s="151"/>
      <c r="AB51" s="151"/>
      <c r="AC51" s="152"/>
      <c r="AD51" s="152"/>
      <c r="AE51" s="94">
        <f t="shared" si="3"/>
        <v>0</v>
      </c>
      <c r="AF51" s="153">
        <f t="shared" si="4"/>
        <v>0</v>
      </c>
      <c r="AG51" s="154">
        <f t="shared" si="0"/>
        <v>0</v>
      </c>
      <c r="AH51" s="194">
        <f t="shared" si="5"/>
        <v>0</v>
      </c>
      <c r="AI51" s="195">
        <v>0</v>
      </c>
    </row>
    <row r="52" spans="1:35" ht="16.5" customHeight="1" x14ac:dyDescent="0.25">
      <c r="A52" s="139" t="s">
        <v>227</v>
      </c>
      <c r="B52" s="155" t="s">
        <v>758</v>
      </c>
      <c r="C52" s="156" t="s">
        <v>704</v>
      </c>
      <c r="D52" s="142"/>
      <c r="E52" s="142"/>
      <c r="F52" s="142"/>
      <c r="G52" s="142"/>
      <c r="H52" s="143"/>
      <c r="I52" s="144"/>
      <c r="J52" s="145"/>
      <c r="K52" s="143"/>
      <c r="L52" s="146"/>
      <c r="M52" s="146"/>
      <c r="N52" s="147"/>
      <c r="O52" s="146"/>
      <c r="P52" s="148"/>
      <c r="Q52" s="94">
        <f t="shared" si="1"/>
        <v>0</v>
      </c>
      <c r="R52" s="149">
        <f t="shared" si="2"/>
        <v>0</v>
      </c>
      <c r="S52" s="150"/>
      <c r="T52" s="150"/>
      <c r="U52" s="150"/>
      <c r="V52" s="151"/>
      <c r="W52" s="150"/>
      <c r="X52" s="150"/>
      <c r="Y52" s="150"/>
      <c r="Z52" s="151"/>
      <c r="AA52" s="151"/>
      <c r="AB52" s="151"/>
      <c r="AC52" s="152"/>
      <c r="AD52" s="152"/>
      <c r="AE52" s="94">
        <f t="shared" si="3"/>
        <v>0</v>
      </c>
      <c r="AF52" s="153">
        <f t="shared" si="4"/>
        <v>0</v>
      </c>
      <c r="AG52" s="154">
        <f t="shared" si="0"/>
        <v>0</v>
      </c>
      <c r="AH52" s="194">
        <f t="shared" si="5"/>
        <v>0</v>
      </c>
      <c r="AI52" s="195">
        <v>0</v>
      </c>
    </row>
    <row r="53" spans="1:35" ht="16.5" customHeight="1" x14ac:dyDescent="0.25">
      <c r="A53" s="139" t="s">
        <v>228</v>
      </c>
      <c r="B53" s="155" t="s">
        <v>759</v>
      </c>
      <c r="C53" s="156" t="s">
        <v>760</v>
      </c>
      <c r="D53" s="142"/>
      <c r="E53" s="142" t="s">
        <v>600</v>
      </c>
      <c r="F53" s="142" t="s">
        <v>600</v>
      </c>
      <c r="G53" s="142" t="s">
        <v>600</v>
      </c>
      <c r="H53" s="143" t="s">
        <v>600</v>
      </c>
      <c r="I53" s="144" t="s">
        <v>600</v>
      </c>
      <c r="J53" s="145" t="s">
        <v>600</v>
      </c>
      <c r="K53" s="143"/>
      <c r="L53" s="146" t="s">
        <v>600</v>
      </c>
      <c r="M53" s="146"/>
      <c r="N53" s="147" t="s">
        <v>600</v>
      </c>
      <c r="O53" s="146" t="s">
        <v>600</v>
      </c>
      <c r="P53" s="148" t="s">
        <v>600</v>
      </c>
      <c r="Q53" s="94">
        <f t="shared" si="1"/>
        <v>10</v>
      </c>
      <c r="R53" s="149">
        <f t="shared" si="2"/>
        <v>0.83333333333333337</v>
      </c>
      <c r="S53" s="150" t="s">
        <v>600</v>
      </c>
      <c r="T53" s="150" t="s">
        <v>600</v>
      </c>
      <c r="U53" s="150"/>
      <c r="V53" s="151"/>
      <c r="W53" s="150"/>
      <c r="X53" s="150"/>
      <c r="Y53" s="150"/>
      <c r="Z53" s="151"/>
      <c r="AA53" s="151"/>
      <c r="AB53" s="151"/>
      <c r="AC53" s="152"/>
      <c r="AD53" s="152"/>
      <c r="AE53" s="94">
        <f t="shared" si="3"/>
        <v>2</v>
      </c>
      <c r="AF53" s="153">
        <f t="shared" si="4"/>
        <v>0.18181818181818182</v>
      </c>
      <c r="AG53" s="154">
        <f t="shared" si="0"/>
        <v>1.0151515151515151</v>
      </c>
      <c r="AH53" s="194">
        <f t="shared" si="5"/>
        <v>1</v>
      </c>
      <c r="AI53" s="195">
        <v>1</v>
      </c>
    </row>
    <row r="54" spans="1:35" ht="16.5" customHeight="1" x14ac:dyDescent="0.25">
      <c r="A54" s="139" t="s">
        <v>229</v>
      </c>
      <c r="B54" s="155" t="s">
        <v>761</v>
      </c>
      <c r="C54" s="156" t="s">
        <v>762</v>
      </c>
      <c r="D54" s="142"/>
      <c r="E54" s="142" t="s">
        <v>600</v>
      </c>
      <c r="F54" s="142" t="s">
        <v>600</v>
      </c>
      <c r="G54" s="142" t="s">
        <v>600</v>
      </c>
      <c r="H54" s="143"/>
      <c r="I54" s="144"/>
      <c r="J54" s="145" t="s">
        <v>600</v>
      </c>
      <c r="K54" s="143"/>
      <c r="L54" s="146" t="s">
        <v>600</v>
      </c>
      <c r="M54" s="146"/>
      <c r="N54" s="147" t="s">
        <v>600</v>
      </c>
      <c r="O54" s="146"/>
      <c r="P54" s="148"/>
      <c r="Q54" s="94">
        <f t="shared" si="1"/>
        <v>6</v>
      </c>
      <c r="R54" s="149">
        <f t="shared" si="2"/>
        <v>0.5</v>
      </c>
      <c r="S54" s="150"/>
      <c r="T54" s="150"/>
      <c r="U54" s="150"/>
      <c r="V54" s="151"/>
      <c r="W54" s="150"/>
      <c r="X54" s="150"/>
      <c r="Y54" s="150"/>
      <c r="Z54" s="151" t="s">
        <v>600</v>
      </c>
      <c r="AA54" s="151"/>
      <c r="AB54" s="151"/>
      <c r="AC54" s="152"/>
      <c r="AD54" s="152"/>
      <c r="AE54" s="94">
        <f t="shared" si="3"/>
        <v>1</v>
      </c>
      <c r="AF54" s="153">
        <f t="shared" si="4"/>
        <v>9.0909090909090912E-2</v>
      </c>
      <c r="AG54" s="154">
        <f t="shared" si="0"/>
        <v>0.59090909090909094</v>
      </c>
      <c r="AH54" s="194">
        <f t="shared" si="5"/>
        <v>0.59090909090909094</v>
      </c>
      <c r="AI54" s="195">
        <v>0.59090909090909094</v>
      </c>
    </row>
    <row r="55" spans="1:35" ht="16.5" customHeight="1" x14ac:dyDescent="0.25">
      <c r="A55" s="139" t="s">
        <v>230</v>
      </c>
      <c r="B55" s="155" t="s">
        <v>763</v>
      </c>
      <c r="C55" s="156" t="s">
        <v>764</v>
      </c>
      <c r="D55" s="142" t="s">
        <v>600</v>
      </c>
      <c r="E55" s="142" t="s">
        <v>600</v>
      </c>
      <c r="F55" s="142" t="s">
        <v>600</v>
      </c>
      <c r="G55" s="142" t="s">
        <v>600</v>
      </c>
      <c r="H55" s="143" t="s">
        <v>600</v>
      </c>
      <c r="I55" s="144" t="s">
        <v>600</v>
      </c>
      <c r="J55" s="145" t="s">
        <v>600</v>
      </c>
      <c r="K55" s="143"/>
      <c r="L55" s="147" t="s">
        <v>600</v>
      </c>
      <c r="M55" s="146" t="s">
        <v>600</v>
      </c>
      <c r="N55" s="147" t="s">
        <v>600</v>
      </c>
      <c r="O55" s="146" t="s">
        <v>600</v>
      </c>
      <c r="P55" s="148" t="s">
        <v>600</v>
      </c>
      <c r="Q55" s="94">
        <f t="shared" si="1"/>
        <v>12</v>
      </c>
      <c r="R55" s="149">
        <f t="shared" si="2"/>
        <v>1</v>
      </c>
      <c r="S55" s="150"/>
      <c r="T55" s="150"/>
      <c r="U55" s="150"/>
      <c r="V55" s="151"/>
      <c r="W55" s="150"/>
      <c r="X55" s="150"/>
      <c r="Y55" s="150"/>
      <c r="Z55" s="151"/>
      <c r="AA55" s="151"/>
      <c r="AB55" s="151"/>
      <c r="AC55" s="152"/>
      <c r="AD55" s="152"/>
      <c r="AE55" s="94">
        <f t="shared" si="3"/>
        <v>0</v>
      </c>
      <c r="AF55" s="153">
        <f t="shared" si="4"/>
        <v>0</v>
      </c>
      <c r="AG55" s="154">
        <f t="shared" si="0"/>
        <v>1</v>
      </c>
      <c r="AH55" s="194">
        <f t="shared" si="5"/>
        <v>1</v>
      </c>
      <c r="AI55" s="195">
        <v>1</v>
      </c>
    </row>
    <row r="56" spans="1:35" ht="16.5" customHeight="1" x14ac:dyDescent="0.25">
      <c r="A56" s="139" t="s">
        <v>231</v>
      </c>
      <c r="B56" s="155" t="s">
        <v>765</v>
      </c>
      <c r="C56" s="156" t="s">
        <v>694</v>
      </c>
      <c r="D56" s="142" t="s">
        <v>600</v>
      </c>
      <c r="E56" s="142" t="s">
        <v>600</v>
      </c>
      <c r="F56" s="142" t="s">
        <v>600</v>
      </c>
      <c r="G56" s="142" t="s">
        <v>600</v>
      </c>
      <c r="H56" s="143"/>
      <c r="I56" s="144"/>
      <c r="J56" s="145"/>
      <c r="K56" s="143"/>
      <c r="L56" s="147"/>
      <c r="M56" s="146"/>
      <c r="N56" s="147" t="s">
        <v>600</v>
      </c>
      <c r="O56" s="146" t="s">
        <v>600</v>
      </c>
      <c r="P56" s="148" t="s">
        <v>600</v>
      </c>
      <c r="Q56" s="94">
        <f t="shared" si="1"/>
        <v>7</v>
      </c>
      <c r="R56" s="149">
        <f t="shared" si="2"/>
        <v>0.58333333333333337</v>
      </c>
      <c r="S56" s="150"/>
      <c r="T56" s="150" t="s">
        <v>600</v>
      </c>
      <c r="U56" s="150"/>
      <c r="V56" s="151"/>
      <c r="W56" s="150"/>
      <c r="X56" s="150"/>
      <c r="Y56" s="150"/>
      <c r="Z56" s="151" t="s">
        <v>600</v>
      </c>
      <c r="AA56" s="151"/>
      <c r="AB56" s="151"/>
      <c r="AC56" s="152"/>
      <c r="AD56" s="152"/>
      <c r="AE56" s="94">
        <f t="shared" si="3"/>
        <v>2</v>
      </c>
      <c r="AF56" s="153">
        <f t="shared" si="4"/>
        <v>0.18181818181818182</v>
      </c>
      <c r="AG56" s="154">
        <f t="shared" si="0"/>
        <v>0.76515151515151514</v>
      </c>
      <c r="AH56" s="194">
        <f t="shared" si="5"/>
        <v>0.76515151515151514</v>
      </c>
      <c r="AI56" s="195">
        <v>0.76515151515151514</v>
      </c>
    </row>
    <row r="57" spans="1:35" ht="16.5" customHeight="1" x14ac:dyDescent="0.25">
      <c r="A57" s="139" t="s">
        <v>232</v>
      </c>
      <c r="B57" s="155" t="s">
        <v>766</v>
      </c>
      <c r="C57" s="156" t="s">
        <v>767</v>
      </c>
      <c r="D57" s="142"/>
      <c r="E57" s="142" t="s">
        <v>600</v>
      </c>
      <c r="F57" s="142" t="s">
        <v>600</v>
      </c>
      <c r="G57" s="142" t="s">
        <v>600</v>
      </c>
      <c r="H57" s="143" t="s">
        <v>600</v>
      </c>
      <c r="I57" s="144" t="s">
        <v>600</v>
      </c>
      <c r="J57" s="145"/>
      <c r="K57" s="143"/>
      <c r="L57" s="147" t="s">
        <v>600</v>
      </c>
      <c r="M57" s="146"/>
      <c r="N57" s="147" t="s">
        <v>600</v>
      </c>
      <c r="O57" s="146" t="s">
        <v>600</v>
      </c>
      <c r="P57" s="148" t="s">
        <v>600</v>
      </c>
      <c r="Q57" s="94">
        <f t="shared" si="1"/>
        <v>9</v>
      </c>
      <c r="R57" s="149">
        <f t="shared" si="2"/>
        <v>0.75</v>
      </c>
      <c r="S57" s="150" t="s">
        <v>600</v>
      </c>
      <c r="T57" s="150" t="s">
        <v>600</v>
      </c>
      <c r="U57" s="150"/>
      <c r="V57" s="151"/>
      <c r="W57" s="150"/>
      <c r="X57" s="150"/>
      <c r="Y57" s="150"/>
      <c r="Z57" s="151"/>
      <c r="AA57" s="151"/>
      <c r="AB57" s="151"/>
      <c r="AC57" s="152"/>
      <c r="AD57" s="152"/>
      <c r="AE57" s="94">
        <f t="shared" si="3"/>
        <v>2</v>
      </c>
      <c r="AF57" s="153">
        <f t="shared" si="4"/>
        <v>0.18181818181818182</v>
      </c>
      <c r="AG57" s="154">
        <f t="shared" si="0"/>
        <v>0.93181818181818188</v>
      </c>
      <c r="AH57" s="194">
        <f t="shared" si="5"/>
        <v>0.93181818181818188</v>
      </c>
      <c r="AI57" s="195">
        <v>0.93181818181818188</v>
      </c>
    </row>
    <row r="58" spans="1:35" ht="16.5" customHeight="1" x14ac:dyDescent="0.25">
      <c r="A58" s="139" t="s">
        <v>150</v>
      </c>
      <c r="B58" s="155" t="s">
        <v>768</v>
      </c>
      <c r="C58" s="156" t="s">
        <v>769</v>
      </c>
      <c r="D58" s="142" t="s">
        <v>600</v>
      </c>
      <c r="E58" s="142" t="s">
        <v>600</v>
      </c>
      <c r="F58" s="142" t="s">
        <v>600</v>
      </c>
      <c r="G58" s="142" t="s">
        <v>600</v>
      </c>
      <c r="H58" s="143" t="s">
        <v>600</v>
      </c>
      <c r="I58" s="144" t="s">
        <v>600</v>
      </c>
      <c r="J58" s="145"/>
      <c r="K58" s="143"/>
      <c r="L58" s="147" t="s">
        <v>600</v>
      </c>
      <c r="M58" s="146"/>
      <c r="N58" s="147" t="s">
        <v>600</v>
      </c>
      <c r="O58" s="146" t="s">
        <v>600</v>
      </c>
      <c r="P58" s="148" t="s">
        <v>600</v>
      </c>
      <c r="Q58" s="94">
        <f t="shared" si="1"/>
        <v>10</v>
      </c>
      <c r="R58" s="149">
        <f t="shared" si="2"/>
        <v>0.83333333333333337</v>
      </c>
      <c r="S58" s="150" t="s">
        <v>600</v>
      </c>
      <c r="T58" s="150" t="s">
        <v>600</v>
      </c>
      <c r="U58" s="150"/>
      <c r="V58" s="151"/>
      <c r="W58" s="150"/>
      <c r="X58" s="150"/>
      <c r="Y58" s="150"/>
      <c r="Z58" s="151"/>
      <c r="AA58" s="151"/>
      <c r="AB58" s="151"/>
      <c r="AC58" s="152"/>
      <c r="AD58" s="152"/>
      <c r="AE58" s="94">
        <f t="shared" si="3"/>
        <v>2</v>
      </c>
      <c r="AF58" s="153">
        <f t="shared" si="4"/>
        <v>0.18181818181818182</v>
      </c>
      <c r="AG58" s="154">
        <f t="shared" si="0"/>
        <v>1.0151515151515151</v>
      </c>
      <c r="AH58" s="194">
        <f t="shared" si="5"/>
        <v>1</v>
      </c>
      <c r="AI58" s="195">
        <v>1</v>
      </c>
    </row>
    <row r="59" spans="1:35" ht="16.5" customHeight="1" x14ac:dyDescent="0.25">
      <c r="A59" s="139" t="s">
        <v>233</v>
      </c>
      <c r="B59" s="155" t="s">
        <v>770</v>
      </c>
      <c r="C59" s="156" t="s">
        <v>743</v>
      </c>
      <c r="D59" s="142" t="s">
        <v>600</v>
      </c>
      <c r="E59" s="142" t="s">
        <v>600</v>
      </c>
      <c r="F59" s="142" t="s">
        <v>600</v>
      </c>
      <c r="G59" s="142" t="s">
        <v>600</v>
      </c>
      <c r="H59" s="143"/>
      <c r="I59" s="144"/>
      <c r="J59" s="145" t="s">
        <v>600</v>
      </c>
      <c r="K59" s="143"/>
      <c r="L59" s="147" t="s">
        <v>600</v>
      </c>
      <c r="M59" s="146" t="s">
        <v>600</v>
      </c>
      <c r="N59" s="147" t="s">
        <v>600</v>
      </c>
      <c r="O59" s="146" t="s">
        <v>600</v>
      </c>
      <c r="P59" s="148"/>
      <c r="Q59" s="94">
        <f t="shared" si="1"/>
        <v>9</v>
      </c>
      <c r="R59" s="149">
        <f t="shared" si="2"/>
        <v>0.75</v>
      </c>
      <c r="S59" s="150" t="s">
        <v>600</v>
      </c>
      <c r="T59" s="150" t="s">
        <v>600</v>
      </c>
      <c r="U59" s="150"/>
      <c r="V59" s="151"/>
      <c r="W59" s="150"/>
      <c r="X59" s="150"/>
      <c r="Y59" s="150"/>
      <c r="Z59" s="151" t="s">
        <v>600</v>
      </c>
      <c r="AA59" s="151"/>
      <c r="AB59" s="151"/>
      <c r="AC59" s="152"/>
      <c r="AD59" s="152"/>
      <c r="AE59" s="94">
        <f t="shared" si="3"/>
        <v>3</v>
      </c>
      <c r="AF59" s="153">
        <f t="shared" si="4"/>
        <v>0.27272727272727271</v>
      </c>
      <c r="AG59" s="154">
        <f t="shared" si="0"/>
        <v>1.0227272727272727</v>
      </c>
      <c r="AH59" s="194">
        <f t="shared" si="5"/>
        <v>1</v>
      </c>
      <c r="AI59" s="195">
        <v>1</v>
      </c>
    </row>
    <row r="60" spans="1:35" ht="16.5" customHeight="1" x14ac:dyDescent="0.25">
      <c r="A60" s="139" t="s">
        <v>234</v>
      </c>
      <c r="B60" s="155" t="s">
        <v>771</v>
      </c>
      <c r="C60" s="156" t="s">
        <v>728</v>
      </c>
      <c r="D60" s="142" t="s">
        <v>600</v>
      </c>
      <c r="E60" s="142" t="s">
        <v>600</v>
      </c>
      <c r="F60" s="142" t="s">
        <v>600</v>
      </c>
      <c r="G60" s="142" t="s">
        <v>600</v>
      </c>
      <c r="H60" s="143"/>
      <c r="I60" s="144"/>
      <c r="J60" s="145" t="s">
        <v>600</v>
      </c>
      <c r="K60" s="143"/>
      <c r="L60" s="147"/>
      <c r="M60" s="146"/>
      <c r="N60" s="147"/>
      <c r="O60" s="146"/>
      <c r="P60" s="148"/>
      <c r="Q60" s="94">
        <f t="shared" si="1"/>
        <v>5</v>
      </c>
      <c r="R60" s="149">
        <f t="shared" si="2"/>
        <v>0.41666666666666669</v>
      </c>
      <c r="S60" s="150"/>
      <c r="T60" s="150" t="s">
        <v>600</v>
      </c>
      <c r="U60" s="150"/>
      <c r="V60" s="151"/>
      <c r="W60" s="150"/>
      <c r="X60" s="150"/>
      <c r="Y60" s="150"/>
      <c r="Z60" s="151"/>
      <c r="AA60" s="151"/>
      <c r="AB60" s="151"/>
      <c r="AC60" s="152"/>
      <c r="AD60" s="152"/>
      <c r="AE60" s="94">
        <f t="shared" si="3"/>
        <v>1</v>
      </c>
      <c r="AF60" s="153">
        <f t="shared" si="4"/>
        <v>9.0909090909090912E-2</v>
      </c>
      <c r="AG60" s="154">
        <f t="shared" si="0"/>
        <v>0.50757575757575757</v>
      </c>
      <c r="AH60" s="194">
        <f t="shared" si="5"/>
        <v>0.50757575757575757</v>
      </c>
      <c r="AI60" s="195">
        <v>0.50757575757575757</v>
      </c>
    </row>
    <row r="61" spans="1:35" ht="16.5" customHeight="1" x14ac:dyDescent="0.25">
      <c r="A61" s="139" t="s">
        <v>235</v>
      </c>
      <c r="B61" s="155" t="s">
        <v>772</v>
      </c>
      <c r="C61" s="156" t="s">
        <v>773</v>
      </c>
      <c r="D61" s="142"/>
      <c r="E61" s="142"/>
      <c r="F61" s="142"/>
      <c r="G61" s="142"/>
      <c r="H61" s="143"/>
      <c r="I61" s="144"/>
      <c r="J61" s="145"/>
      <c r="K61" s="143"/>
      <c r="L61" s="147"/>
      <c r="M61" s="146"/>
      <c r="N61" s="147"/>
      <c r="O61" s="146"/>
      <c r="P61" s="148"/>
      <c r="Q61" s="94">
        <f t="shared" si="1"/>
        <v>0</v>
      </c>
      <c r="R61" s="149">
        <f t="shared" si="2"/>
        <v>0</v>
      </c>
      <c r="S61" s="150"/>
      <c r="T61" s="150"/>
      <c r="U61" s="150"/>
      <c r="V61" s="151"/>
      <c r="W61" s="150"/>
      <c r="X61" s="150"/>
      <c r="Y61" s="150"/>
      <c r="Z61" s="151"/>
      <c r="AA61" s="151"/>
      <c r="AB61" s="151"/>
      <c r="AC61" s="152"/>
      <c r="AD61" s="152"/>
      <c r="AE61" s="94">
        <f t="shared" si="3"/>
        <v>0</v>
      </c>
      <c r="AF61" s="153">
        <f t="shared" si="4"/>
        <v>0</v>
      </c>
      <c r="AG61" s="154">
        <f t="shared" si="0"/>
        <v>0</v>
      </c>
      <c r="AH61" s="194">
        <f t="shared" si="5"/>
        <v>0</v>
      </c>
      <c r="AI61" s="195">
        <v>0</v>
      </c>
    </row>
    <row r="62" spans="1:35" ht="16.5" customHeight="1" x14ac:dyDescent="0.25">
      <c r="A62" s="139" t="s">
        <v>236</v>
      </c>
      <c r="B62" s="155" t="s">
        <v>774</v>
      </c>
      <c r="C62" s="156" t="s">
        <v>775</v>
      </c>
      <c r="D62" s="142" t="s">
        <v>600</v>
      </c>
      <c r="E62" s="142" t="s">
        <v>600</v>
      </c>
      <c r="F62" s="142" t="s">
        <v>600</v>
      </c>
      <c r="G62" s="142" t="s">
        <v>600</v>
      </c>
      <c r="H62" s="143" t="s">
        <v>600</v>
      </c>
      <c r="I62" s="144" t="s">
        <v>600</v>
      </c>
      <c r="J62" s="145" t="s">
        <v>600</v>
      </c>
      <c r="K62" s="143"/>
      <c r="L62" s="147" t="s">
        <v>600</v>
      </c>
      <c r="M62" s="146"/>
      <c r="N62" s="147" t="s">
        <v>600</v>
      </c>
      <c r="O62" s="146" t="s">
        <v>600</v>
      </c>
      <c r="P62" s="148" t="s">
        <v>600</v>
      </c>
      <c r="Q62" s="94">
        <f t="shared" si="1"/>
        <v>11</v>
      </c>
      <c r="R62" s="149">
        <f t="shared" si="2"/>
        <v>0.91666666666666663</v>
      </c>
      <c r="S62" s="150"/>
      <c r="T62" s="150" t="s">
        <v>600</v>
      </c>
      <c r="U62" s="150"/>
      <c r="V62" s="151"/>
      <c r="W62" s="150"/>
      <c r="X62" s="150"/>
      <c r="Y62" s="150"/>
      <c r="Z62" s="151"/>
      <c r="AA62" s="151"/>
      <c r="AB62" s="151"/>
      <c r="AC62" s="152"/>
      <c r="AD62" s="152"/>
      <c r="AE62" s="94">
        <f t="shared" si="3"/>
        <v>1</v>
      </c>
      <c r="AF62" s="153">
        <f t="shared" si="4"/>
        <v>9.0909090909090912E-2</v>
      </c>
      <c r="AG62" s="154">
        <f t="shared" si="0"/>
        <v>1.0075757575757576</v>
      </c>
      <c r="AH62" s="194">
        <f t="shared" si="5"/>
        <v>1</v>
      </c>
      <c r="AI62" s="195">
        <v>1</v>
      </c>
    </row>
    <row r="63" spans="1:35" ht="16.5" customHeight="1" x14ac:dyDescent="0.25">
      <c r="A63" s="139" t="s">
        <v>237</v>
      </c>
      <c r="B63" s="155" t="s">
        <v>776</v>
      </c>
      <c r="C63" s="156" t="s">
        <v>733</v>
      </c>
      <c r="D63" s="142"/>
      <c r="E63" s="142"/>
      <c r="F63" s="142" t="s">
        <v>600</v>
      </c>
      <c r="G63" s="142" t="s">
        <v>600</v>
      </c>
      <c r="H63" s="143"/>
      <c r="I63" s="144" t="s">
        <v>600</v>
      </c>
      <c r="J63" s="145"/>
      <c r="K63" s="143"/>
      <c r="L63" s="147"/>
      <c r="M63" s="146"/>
      <c r="N63" s="147" t="s">
        <v>600</v>
      </c>
      <c r="O63" s="146" t="s">
        <v>600</v>
      </c>
      <c r="P63" s="148" t="s">
        <v>600</v>
      </c>
      <c r="Q63" s="94">
        <f t="shared" si="1"/>
        <v>6</v>
      </c>
      <c r="R63" s="149">
        <f t="shared" si="2"/>
        <v>0.5</v>
      </c>
      <c r="S63" s="150" t="s">
        <v>600</v>
      </c>
      <c r="T63" s="150" t="s">
        <v>600</v>
      </c>
      <c r="U63" s="150"/>
      <c r="V63" s="151"/>
      <c r="W63" s="150"/>
      <c r="X63" s="150" t="s">
        <v>600</v>
      </c>
      <c r="Y63" s="150"/>
      <c r="Z63" s="151"/>
      <c r="AA63" s="151"/>
      <c r="AB63" s="151"/>
      <c r="AC63" s="152"/>
      <c r="AD63" s="152"/>
      <c r="AE63" s="94">
        <f t="shared" si="3"/>
        <v>3</v>
      </c>
      <c r="AF63" s="153">
        <f t="shared" si="4"/>
        <v>0.27272727272727271</v>
      </c>
      <c r="AG63" s="154">
        <f t="shared" si="0"/>
        <v>0.77272727272727271</v>
      </c>
      <c r="AH63" s="194">
        <f t="shared" si="5"/>
        <v>0.77272727272727271</v>
      </c>
      <c r="AI63" s="195">
        <v>0.77272727272727271</v>
      </c>
    </row>
    <row r="64" spans="1:35" ht="16.5" customHeight="1" x14ac:dyDescent="0.25">
      <c r="A64" s="139" t="s">
        <v>238</v>
      </c>
      <c r="B64" s="155" t="s">
        <v>777</v>
      </c>
      <c r="C64" s="156" t="s">
        <v>778</v>
      </c>
      <c r="D64" s="142"/>
      <c r="E64" s="142" t="s">
        <v>600</v>
      </c>
      <c r="F64" s="142" t="s">
        <v>600</v>
      </c>
      <c r="G64" s="142" t="s">
        <v>600</v>
      </c>
      <c r="H64" s="143" t="s">
        <v>600</v>
      </c>
      <c r="I64" s="144"/>
      <c r="J64" s="145" t="s">
        <v>600</v>
      </c>
      <c r="K64" s="143"/>
      <c r="L64" s="147" t="s">
        <v>600</v>
      </c>
      <c r="M64" s="146" t="s">
        <v>600</v>
      </c>
      <c r="N64" s="147" t="s">
        <v>600</v>
      </c>
      <c r="O64" s="146" t="s">
        <v>600</v>
      </c>
      <c r="P64" s="148" t="s">
        <v>600</v>
      </c>
      <c r="Q64" s="94">
        <f t="shared" si="1"/>
        <v>10</v>
      </c>
      <c r="R64" s="149">
        <f t="shared" si="2"/>
        <v>0.83333333333333337</v>
      </c>
      <c r="S64" s="150" t="s">
        <v>600</v>
      </c>
      <c r="T64" s="150" t="s">
        <v>600</v>
      </c>
      <c r="U64" s="150"/>
      <c r="V64" s="151"/>
      <c r="W64" s="150"/>
      <c r="X64" s="150"/>
      <c r="Y64" s="150"/>
      <c r="Z64" s="151"/>
      <c r="AA64" s="151"/>
      <c r="AB64" s="151"/>
      <c r="AC64" s="152"/>
      <c r="AD64" s="152"/>
      <c r="AE64" s="94">
        <f t="shared" si="3"/>
        <v>2</v>
      </c>
      <c r="AF64" s="153">
        <f t="shared" si="4"/>
        <v>0.18181818181818182</v>
      </c>
      <c r="AG64" s="154">
        <f t="shared" si="0"/>
        <v>1.0151515151515151</v>
      </c>
      <c r="AH64" s="194">
        <f t="shared" si="5"/>
        <v>1</v>
      </c>
      <c r="AI64" s="195">
        <v>1</v>
      </c>
    </row>
    <row r="65" spans="1:35" ht="16.5" customHeight="1" x14ac:dyDescent="0.25">
      <c r="A65" s="139" t="s">
        <v>239</v>
      </c>
      <c r="B65" s="155" t="s">
        <v>779</v>
      </c>
      <c r="C65" s="156" t="s">
        <v>780</v>
      </c>
      <c r="D65" s="142"/>
      <c r="E65" s="142" t="s">
        <v>600</v>
      </c>
      <c r="F65" s="142"/>
      <c r="G65" s="142"/>
      <c r="H65" s="143" t="s">
        <v>600</v>
      </c>
      <c r="I65" s="144" t="s">
        <v>600</v>
      </c>
      <c r="J65" s="145"/>
      <c r="K65" s="143"/>
      <c r="L65" s="147"/>
      <c r="M65" s="146"/>
      <c r="N65" s="147"/>
      <c r="O65" s="146"/>
      <c r="P65" s="148"/>
      <c r="Q65" s="94">
        <f t="shared" si="1"/>
        <v>3</v>
      </c>
      <c r="R65" s="149">
        <f t="shared" si="2"/>
        <v>0.25</v>
      </c>
      <c r="S65" s="150"/>
      <c r="T65" s="150" t="s">
        <v>600</v>
      </c>
      <c r="U65" s="150"/>
      <c r="V65" s="151"/>
      <c r="W65" s="150"/>
      <c r="X65" s="150"/>
      <c r="Y65" s="150"/>
      <c r="Z65" s="151"/>
      <c r="AA65" s="151"/>
      <c r="AB65" s="151"/>
      <c r="AC65" s="152"/>
      <c r="AD65" s="152"/>
      <c r="AE65" s="94">
        <f t="shared" si="3"/>
        <v>1</v>
      </c>
      <c r="AF65" s="153">
        <f t="shared" si="4"/>
        <v>9.0909090909090912E-2</v>
      </c>
      <c r="AG65" s="154">
        <f t="shared" si="0"/>
        <v>0.34090909090909094</v>
      </c>
      <c r="AH65" s="194">
        <f t="shared" si="5"/>
        <v>0.34090909090909094</v>
      </c>
      <c r="AI65" s="195">
        <v>0.34090909090909094</v>
      </c>
    </row>
    <row r="66" spans="1:35" s="166" customFormat="1" ht="16.5" customHeight="1" x14ac:dyDescent="0.25">
      <c r="A66" s="161" t="s">
        <v>240</v>
      </c>
      <c r="B66" s="162" t="s">
        <v>781</v>
      </c>
      <c r="C66" s="163" t="s">
        <v>782</v>
      </c>
      <c r="D66" s="142" t="s">
        <v>600</v>
      </c>
      <c r="E66" s="142"/>
      <c r="F66" s="142" t="s">
        <v>600</v>
      </c>
      <c r="G66" s="142" t="s">
        <v>600</v>
      </c>
      <c r="H66" s="143" t="s">
        <v>600</v>
      </c>
      <c r="I66" s="144" t="s">
        <v>600</v>
      </c>
      <c r="J66" s="145"/>
      <c r="K66" s="143"/>
      <c r="L66" s="147"/>
      <c r="M66" s="147"/>
      <c r="N66" s="147" t="s">
        <v>600</v>
      </c>
      <c r="O66" s="147" t="s">
        <v>600</v>
      </c>
      <c r="P66" s="164" t="s">
        <v>600</v>
      </c>
      <c r="Q66" s="94">
        <f t="shared" si="1"/>
        <v>8</v>
      </c>
      <c r="R66" s="149">
        <f t="shared" si="2"/>
        <v>0.66666666666666663</v>
      </c>
      <c r="S66" s="151"/>
      <c r="T66" s="151" t="s">
        <v>600</v>
      </c>
      <c r="U66" s="151"/>
      <c r="V66" s="151"/>
      <c r="W66" s="151"/>
      <c r="X66" s="151"/>
      <c r="Y66" s="151"/>
      <c r="Z66" s="151"/>
      <c r="AA66" s="151"/>
      <c r="AB66" s="151"/>
      <c r="AC66" s="165"/>
      <c r="AD66" s="165"/>
      <c r="AE66" s="94">
        <f t="shared" si="3"/>
        <v>1</v>
      </c>
      <c r="AF66" s="153">
        <f t="shared" si="4"/>
        <v>9.0909090909090912E-2</v>
      </c>
      <c r="AG66" s="154">
        <f t="shared" si="0"/>
        <v>0.75757575757575757</v>
      </c>
      <c r="AH66" s="194">
        <f t="shared" si="5"/>
        <v>0.75757575757575757</v>
      </c>
      <c r="AI66" s="196">
        <v>0.50757575757575757</v>
      </c>
    </row>
    <row r="67" spans="1:35" ht="16.5" customHeight="1" x14ac:dyDescent="0.25">
      <c r="A67" s="139" t="s">
        <v>241</v>
      </c>
      <c r="B67" s="155" t="s">
        <v>783</v>
      </c>
      <c r="C67" s="156" t="s">
        <v>784</v>
      </c>
      <c r="D67" s="142" t="s">
        <v>600</v>
      </c>
      <c r="E67" s="142"/>
      <c r="F67" s="142" t="s">
        <v>600</v>
      </c>
      <c r="G67" s="142" t="s">
        <v>600</v>
      </c>
      <c r="H67" s="143" t="s">
        <v>600</v>
      </c>
      <c r="I67" s="144"/>
      <c r="J67" s="145"/>
      <c r="K67" s="143"/>
      <c r="L67" s="147" t="s">
        <v>600</v>
      </c>
      <c r="M67" s="147"/>
      <c r="N67" s="147"/>
      <c r="O67" s="147" t="s">
        <v>600</v>
      </c>
      <c r="P67" s="164" t="s">
        <v>600</v>
      </c>
      <c r="Q67" s="94">
        <f t="shared" si="1"/>
        <v>7</v>
      </c>
      <c r="R67" s="149">
        <f t="shared" si="2"/>
        <v>0.58333333333333337</v>
      </c>
      <c r="S67" s="151"/>
      <c r="T67" s="151" t="s">
        <v>600</v>
      </c>
      <c r="U67" s="151"/>
      <c r="V67" s="151"/>
      <c r="W67" s="151"/>
      <c r="X67" s="151"/>
      <c r="Y67" s="151"/>
      <c r="Z67" s="151" t="s">
        <v>600</v>
      </c>
      <c r="AA67" s="151"/>
      <c r="AB67" s="151"/>
      <c r="AC67" s="165"/>
      <c r="AD67" s="165"/>
      <c r="AE67" s="94">
        <f t="shared" si="3"/>
        <v>2</v>
      </c>
      <c r="AF67" s="153">
        <f t="shared" si="4"/>
        <v>0.18181818181818182</v>
      </c>
      <c r="AG67" s="154">
        <f t="shared" si="0"/>
        <v>0.76515151515151514</v>
      </c>
      <c r="AH67" s="194">
        <f t="shared" si="5"/>
        <v>0.76515151515151514</v>
      </c>
      <c r="AI67" s="195">
        <v>0.59848484848484851</v>
      </c>
    </row>
    <row r="68" spans="1:35" ht="16.5" customHeight="1" x14ac:dyDescent="0.25">
      <c r="A68" s="139" t="s">
        <v>242</v>
      </c>
      <c r="B68" s="155" t="s">
        <v>785</v>
      </c>
      <c r="C68" s="156" t="s">
        <v>786</v>
      </c>
      <c r="D68" s="142"/>
      <c r="E68" s="142" t="s">
        <v>600</v>
      </c>
      <c r="F68" s="142" t="s">
        <v>600</v>
      </c>
      <c r="G68" s="142" t="s">
        <v>600</v>
      </c>
      <c r="H68" s="143" t="s">
        <v>600</v>
      </c>
      <c r="I68" s="144" t="s">
        <v>600</v>
      </c>
      <c r="J68" s="145" t="s">
        <v>600</v>
      </c>
      <c r="K68" s="160"/>
      <c r="L68" s="147" t="s">
        <v>600</v>
      </c>
      <c r="M68" s="147"/>
      <c r="N68" s="147" t="s">
        <v>600</v>
      </c>
      <c r="O68" s="147" t="s">
        <v>600</v>
      </c>
      <c r="P68" s="164" t="s">
        <v>600</v>
      </c>
      <c r="Q68" s="94">
        <f t="shared" si="1"/>
        <v>10</v>
      </c>
      <c r="R68" s="149">
        <f t="shared" si="2"/>
        <v>0.83333333333333337</v>
      </c>
      <c r="S68" s="151"/>
      <c r="T68" s="151" t="s">
        <v>600</v>
      </c>
      <c r="U68" s="151"/>
      <c r="V68" s="151"/>
      <c r="W68" s="151"/>
      <c r="X68" s="151"/>
      <c r="Y68" s="151"/>
      <c r="Z68" s="151"/>
      <c r="AA68" s="151"/>
      <c r="AB68" s="151"/>
      <c r="AC68" s="165"/>
      <c r="AD68" s="165"/>
      <c r="AE68" s="94">
        <f t="shared" si="3"/>
        <v>1</v>
      </c>
      <c r="AF68" s="153">
        <f t="shared" si="4"/>
        <v>9.0909090909090912E-2</v>
      </c>
      <c r="AG68" s="154">
        <f t="shared" si="0"/>
        <v>0.92424242424242431</v>
      </c>
      <c r="AH68" s="194">
        <f t="shared" si="5"/>
        <v>0.92424242424242431</v>
      </c>
      <c r="AI68" s="195">
        <v>0.92424242424242431</v>
      </c>
    </row>
    <row r="69" spans="1:35" ht="16.5" customHeight="1" x14ac:dyDescent="0.25">
      <c r="A69" s="139" t="s">
        <v>243</v>
      </c>
      <c r="B69" s="155" t="s">
        <v>787</v>
      </c>
      <c r="C69" s="156" t="s">
        <v>710</v>
      </c>
      <c r="D69" s="142" t="s">
        <v>600</v>
      </c>
      <c r="E69" s="142"/>
      <c r="F69" s="142"/>
      <c r="G69" s="142" t="s">
        <v>600</v>
      </c>
      <c r="H69" s="143"/>
      <c r="I69" s="144"/>
      <c r="J69" s="145"/>
      <c r="K69" s="143"/>
      <c r="L69" s="147"/>
      <c r="M69" s="147"/>
      <c r="N69" s="147" t="s">
        <v>600</v>
      </c>
      <c r="O69" s="147"/>
      <c r="P69" s="164"/>
      <c r="Q69" s="94">
        <f t="shared" si="1"/>
        <v>3</v>
      </c>
      <c r="R69" s="149">
        <f t="shared" si="2"/>
        <v>0.25</v>
      </c>
      <c r="S69" s="151"/>
      <c r="T69" s="151" t="s">
        <v>600</v>
      </c>
      <c r="U69" s="151"/>
      <c r="V69" s="151"/>
      <c r="W69" s="151"/>
      <c r="X69" s="151"/>
      <c r="Y69" s="151" t="s">
        <v>600</v>
      </c>
      <c r="Z69" s="151" t="s">
        <v>600</v>
      </c>
      <c r="AA69" s="151"/>
      <c r="AB69" s="151"/>
      <c r="AC69" s="165"/>
      <c r="AD69" s="165"/>
      <c r="AE69" s="94">
        <f t="shared" si="3"/>
        <v>3</v>
      </c>
      <c r="AF69" s="153">
        <f t="shared" si="4"/>
        <v>0.27272727272727271</v>
      </c>
      <c r="AG69" s="154">
        <f t="shared" si="0"/>
        <v>0.52272727272727271</v>
      </c>
      <c r="AH69" s="194">
        <f t="shared" si="5"/>
        <v>0.52272727272727271</v>
      </c>
      <c r="AI69" s="195">
        <v>0.52272727272727271</v>
      </c>
    </row>
    <row r="70" spans="1:35" ht="16.5" customHeight="1" x14ac:dyDescent="0.25">
      <c r="A70" s="139" t="s">
        <v>244</v>
      </c>
      <c r="B70" s="155" t="s">
        <v>788</v>
      </c>
      <c r="C70" s="156" t="s">
        <v>789</v>
      </c>
      <c r="D70" s="142"/>
      <c r="E70" s="142"/>
      <c r="F70" s="142"/>
      <c r="G70" s="142"/>
      <c r="H70" s="143"/>
      <c r="I70" s="144"/>
      <c r="J70" s="145"/>
      <c r="K70" s="143"/>
      <c r="L70" s="147"/>
      <c r="M70" s="147"/>
      <c r="N70" s="147"/>
      <c r="O70" s="147"/>
      <c r="P70" s="164"/>
      <c r="Q70" s="94">
        <f t="shared" si="1"/>
        <v>0</v>
      </c>
      <c r="R70" s="149">
        <f t="shared" si="2"/>
        <v>0</v>
      </c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65"/>
      <c r="AD70" s="165"/>
      <c r="AE70" s="94">
        <f t="shared" si="3"/>
        <v>0</v>
      </c>
      <c r="AF70" s="153">
        <f t="shared" si="4"/>
        <v>0</v>
      </c>
      <c r="AG70" s="154">
        <f t="shared" si="0"/>
        <v>0</v>
      </c>
      <c r="AH70" s="194">
        <f t="shared" si="5"/>
        <v>0</v>
      </c>
      <c r="AI70" s="195">
        <v>0</v>
      </c>
    </row>
    <row r="71" spans="1:35" s="166" customFormat="1" ht="16.5" customHeight="1" x14ac:dyDescent="0.25">
      <c r="A71" s="161" t="s">
        <v>245</v>
      </c>
      <c r="B71" s="162" t="s">
        <v>790</v>
      </c>
      <c r="C71" s="163" t="s">
        <v>791</v>
      </c>
      <c r="D71" s="142"/>
      <c r="E71" s="142" t="s">
        <v>600</v>
      </c>
      <c r="F71" s="142" t="s">
        <v>600</v>
      </c>
      <c r="G71" s="142" t="s">
        <v>600</v>
      </c>
      <c r="H71" s="143" t="s">
        <v>600</v>
      </c>
      <c r="I71" s="144" t="s">
        <v>600</v>
      </c>
      <c r="J71" s="145" t="s">
        <v>600</v>
      </c>
      <c r="K71" s="143"/>
      <c r="L71" s="147" t="s">
        <v>600</v>
      </c>
      <c r="M71" s="147"/>
      <c r="N71" s="147" t="s">
        <v>600</v>
      </c>
      <c r="O71" s="147" t="s">
        <v>600</v>
      </c>
      <c r="P71" s="164" t="s">
        <v>600</v>
      </c>
      <c r="Q71" s="94">
        <f t="shared" si="1"/>
        <v>10</v>
      </c>
      <c r="R71" s="149">
        <f t="shared" si="2"/>
        <v>0.83333333333333337</v>
      </c>
      <c r="S71" s="151"/>
      <c r="T71" s="151" t="s">
        <v>600</v>
      </c>
      <c r="U71" s="151"/>
      <c r="V71" s="151"/>
      <c r="W71" s="151"/>
      <c r="X71" s="151"/>
      <c r="Y71" s="151"/>
      <c r="Z71" s="151"/>
      <c r="AA71" s="151"/>
      <c r="AB71" s="151"/>
      <c r="AC71" s="165"/>
      <c r="AD71" s="165"/>
      <c r="AE71" s="94">
        <f t="shared" si="3"/>
        <v>1</v>
      </c>
      <c r="AF71" s="153">
        <f t="shared" si="4"/>
        <v>9.0909090909090912E-2</v>
      </c>
      <c r="AG71" s="154">
        <f t="shared" si="0"/>
        <v>0.92424242424242431</v>
      </c>
      <c r="AH71" s="194">
        <f t="shared" si="5"/>
        <v>0.92424242424242431</v>
      </c>
      <c r="AI71" s="196">
        <v>0.92424242424242431</v>
      </c>
    </row>
    <row r="72" spans="1:35" ht="16.5" customHeight="1" x14ac:dyDescent="0.25">
      <c r="A72" s="139" t="s">
        <v>246</v>
      </c>
      <c r="B72" s="155" t="s">
        <v>792</v>
      </c>
      <c r="C72" s="156" t="s">
        <v>736</v>
      </c>
      <c r="D72" s="142"/>
      <c r="E72" s="142" t="s">
        <v>600</v>
      </c>
      <c r="F72" s="142" t="s">
        <v>600</v>
      </c>
      <c r="G72" s="142" t="s">
        <v>600</v>
      </c>
      <c r="H72" s="143" t="s">
        <v>600</v>
      </c>
      <c r="I72" s="144" t="s">
        <v>600</v>
      </c>
      <c r="J72" s="167" t="s">
        <v>600</v>
      </c>
      <c r="K72" s="160"/>
      <c r="L72" s="157" t="s">
        <v>600</v>
      </c>
      <c r="M72" s="157" t="s">
        <v>600</v>
      </c>
      <c r="N72" s="147" t="s">
        <v>600</v>
      </c>
      <c r="O72" s="147" t="s">
        <v>600</v>
      </c>
      <c r="P72" s="164" t="s">
        <v>600</v>
      </c>
      <c r="Q72" s="94">
        <f t="shared" si="1"/>
        <v>11</v>
      </c>
      <c r="R72" s="149">
        <f t="shared" si="2"/>
        <v>0.91666666666666663</v>
      </c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165"/>
      <c r="AD72" s="165"/>
      <c r="AE72" s="94">
        <f t="shared" si="3"/>
        <v>0</v>
      </c>
      <c r="AF72" s="153">
        <f t="shared" si="4"/>
        <v>0</v>
      </c>
      <c r="AG72" s="154">
        <f t="shared" si="0"/>
        <v>0.91666666666666663</v>
      </c>
      <c r="AH72" s="194">
        <f t="shared" si="5"/>
        <v>0.91666666666666663</v>
      </c>
      <c r="AI72" s="195">
        <v>0.91666666666666663</v>
      </c>
    </row>
    <row r="73" spans="1:35" ht="16.5" customHeight="1" x14ac:dyDescent="0.25">
      <c r="A73" s="139" t="s">
        <v>247</v>
      </c>
      <c r="B73" s="155" t="s">
        <v>793</v>
      </c>
      <c r="C73" s="156" t="s">
        <v>720</v>
      </c>
      <c r="D73" s="142" t="s">
        <v>600</v>
      </c>
      <c r="E73" s="142" t="s">
        <v>600</v>
      </c>
      <c r="F73" s="142" t="s">
        <v>600</v>
      </c>
      <c r="G73" s="142"/>
      <c r="H73" s="143"/>
      <c r="I73" s="144"/>
      <c r="J73" s="145"/>
      <c r="K73" s="143"/>
      <c r="L73" s="147" t="s">
        <v>600</v>
      </c>
      <c r="M73" s="147"/>
      <c r="N73" s="147" t="s">
        <v>600</v>
      </c>
      <c r="O73" s="147"/>
      <c r="P73" s="164"/>
      <c r="Q73" s="94">
        <f t="shared" si="1"/>
        <v>5</v>
      </c>
      <c r="R73" s="149">
        <f t="shared" si="2"/>
        <v>0.41666666666666669</v>
      </c>
      <c r="S73" s="151"/>
      <c r="T73" s="151" t="s">
        <v>600</v>
      </c>
      <c r="U73" s="151"/>
      <c r="V73" s="151"/>
      <c r="W73" s="151"/>
      <c r="X73" s="151"/>
      <c r="Y73" s="151"/>
      <c r="Z73" s="151"/>
      <c r="AA73" s="151"/>
      <c r="AB73" s="151"/>
      <c r="AC73" s="165"/>
      <c r="AD73" s="165"/>
      <c r="AE73" s="94">
        <f t="shared" si="3"/>
        <v>1</v>
      </c>
      <c r="AF73" s="153">
        <f t="shared" si="4"/>
        <v>9.0909090909090912E-2</v>
      </c>
      <c r="AG73" s="154">
        <f t="shared" ref="AG73:AG136" si="6">R73+AF73</f>
        <v>0.50757575757575757</v>
      </c>
      <c r="AH73" s="194">
        <f t="shared" si="5"/>
        <v>0.50757575757575757</v>
      </c>
      <c r="AI73" s="195">
        <v>0.50757575757575757</v>
      </c>
    </row>
    <row r="74" spans="1:35" ht="16.5" customHeight="1" x14ac:dyDescent="0.25">
      <c r="A74" s="139" t="s">
        <v>248</v>
      </c>
      <c r="B74" s="155" t="s">
        <v>794</v>
      </c>
      <c r="C74" s="156" t="s">
        <v>714</v>
      </c>
      <c r="D74" s="142" t="s">
        <v>600</v>
      </c>
      <c r="E74" s="142" t="s">
        <v>600</v>
      </c>
      <c r="F74" s="142" t="s">
        <v>600</v>
      </c>
      <c r="G74" s="142" t="s">
        <v>600</v>
      </c>
      <c r="H74" s="143"/>
      <c r="I74" s="144" t="s">
        <v>600</v>
      </c>
      <c r="J74" s="167"/>
      <c r="K74" s="160"/>
      <c r="L74" s="157"/>
      <c r="M74" s="147"/>
      <c r="N74" s="147"/>
      <c r="O74" s="147"/>
      <c r="P74" s="164"/>
      <c r="Q74" s="94">
        <f t="shared" ref="Q74:Q137" si="7">COUNTIF(D74:P74,"+")</f>
        <v>5</v>
      </c>
      <c r="R74" s="149">
        <f t="shared" ref="R74:R137" si="8">Q74/12</f>
        <v>0.41666666666666669</v>
      </c>
      <c r="S74" s="151"/>
      <c r="T74" s="151" t="s">
        <v>600</v>
      </c>
      <c r="U74" s="151"/>
      <c r="V74" s="151"/>
      <c r="W74" s="151"/>
      <c r="X74" s="151"/>
      <c r="Y74" s="151"/>
      <c r="Z74" s="151"/>
      <c r="AA74" s="151"/>
      <c r="AB74" s="151"/>
      <c r="AC74" s="165"/>
      <c r="AD74" s="165"/>
      <c r="AE74" s="94">
        <f t="shared" ref="AE74:AE137" si="9">COUNTIF(S74:AD74,"+")</f>
        <v>1</v>
      </c>
      <c r="AF74" s="153">
        <f t="shared" ref="AF74:AF137" si="10">AE74/11</f>
        <v>9.0909090909090912E-2</v>
      </c>
      <c r="AG74" s="154">
        <f t="shared" si="6"/>
        <v>0.50757575757575757</v>
      </c>
      <c r="AH74" s="194">
        <f t="shared" ref="AH74:AH137" si="11">IF(AG74&gt;=100%,100%,AG74)</f>
        <v>0.50757575757575757</v>
      </c>
      <c r="AI74" s="195">
        <v>0.50757575757575757</v>
      </c>
    </row>
    <row r="75" spans="1:35" ht="16.5" customHeight="1" x14ac:dyDescent="0.25">
      <c r="A75" s="139" t="s">
        <v>249</v>
      </c>
      <c r="B75" s="155" t="s">
        <v>795</v>
      </c>
      <c r="C75" s="156" t="s">
        <v>796</v>
      </c>
      <c r="D75" s="142"/>
      <c r="E75" s="142"/>
      <c r="F75" s="142"/>
      <c r="G75" s="142"/>
      <c r="H75" s="143"/>
      <c r="I75" s="144"/>
      <c r="J75" s="145"/>
      <c r="K75" s="143"/>
      <c r="L75" s="147"/>
      <c r="M75" s="147"/>
      <c r="N75" s="147"/>
      <c r="O75" s="147"/>
      <c r="P75" s="164"/>
      <c r="Q75" s="94">
        <f t="shared" si="7"/>
        <v>0</v>
      </c>
      <c r="R75" s="149">
        <f t="shared" si="8"/>
        <v>0</v>
      </c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65"/>
      <c r="AD75" s="165"/>
      <c r="AE75" s="94">
        <f t="shared" si="9"/>
        <v>0</v>
      </c>
      <c r="AF75" s="153">
        <f t="shared" si="10"/>
        <v>0</v>
      </c>
      <c r="AG75" s="154">
        <f t="shared" si="6"/>
        <v>0</v>
      </c>
      <c r="AH75" s="194">
        <f t="shared" si="11"/>
        <v>0</v>
      </c>
      <c r="AI75" s="195">
        <v>0</v>
      </c>
    </row>
    <row r="76" spans="1:35" ht="16.5" customHeight="1" x14ac:dyDescent="0.25">
      <c r="A76" s="139" t="s">
        <v>250</v>
      </c>
      <c r="B76" s="155" t="s">
        <v>717</v>
      </c>
      <c r="C76" s="156" t="s">
        <v>797</v>
      </c>
      <c r="D76" s="142"/>
      <c r="E76" s="142"/>
      <c r="F76" s="142"/>
      <c r="G76" s="142"/>
      <c r="H76" s="143"/>
      <c r="I76" s="144"/>
      <c r="J76" s="145"/>
      <c r="K76" s="143"/>
      <c r="L76" s="147"/>
      <c r="M76" s="147"/>
      <c r="N76" s="147"/>
      <c r="O76" s="147"/>
      <c r="P76" s="164"/>
      <c r="Q76" s="94">
        <f t="shared" si="7"/>
        <v>0</v>
      </c>
      <c r="R76" s="149">
        <f t="shared" si="8"/>
        <v>0</v>
      </c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65"/>
      <c r="AD76" s="165"/>
      <c r="AE76" s="94">
        <f t="shared" si="9"/>
        <v>0</v>
      </c>
      <c r="AF76" s="153">
        <f t="shared" si="10"/>
        <v>0</v>
      </c>
      <c r="AG76" s="154">
        <f t="shared" si="6"/>
        <v>0</v>
      </c>
      <c r="AH76" s="194">
        <f t="shared" si="11"/>
        <v>0</v>
      </c>
      <c r="AI76" s="195">
        <v>0</v>
      </c>
    </row>
    <row r="77" spans="1:35" ht="16.5" customHeight="1" x14ac:dyDescent="0.25">
      <c r="A77" s="139" t="s">
        <v>798</v>
      </c>
      <c r="B77" s="155" t="s">
        <v>799</v>
      </c>
      <c r="C77" s="156" t="s">
        <v>800</v>
      </c>
      <c r="D77" s="142"/>
      <c r="E77" s="142"/>
      <c r="F77" s="142"/>
      <c r="G77" s="142"/>
      <c r="H77" s="143"/>
      <c r="I77" s="144"/>
      <c r="J77" s="145"/>
      <c r="K77" s="143"/>
      <c r="L77" s="147"/>
      <c r="M77" s="147"/>
      <c r="N77" s="147"/>
      <c r="O77" s="147"/>
      <c r="P77" s="164"/>
      <c r="Q77" s="94">
        <f t="shared" si="7"/>
        <v>0</v>
      </c>
      <c r="R77" s="149">
        <f t="shared" si="8"/>
        <v>0</v>
      </c>
      <c r="S77" s="151"/>
      <c r="T77" s="151"/>
      <c r="U77" s="151"/>
      <c r="V77" s="151"/>
      <c r="W77" s="151"/>
      <c r="X77" s="151"/>
      <c r="Y77" s="151"/>
      <c r="Z77" s="151"/>
      <c r="AA77" s="151"/>
      <c r="AB77" s="151"/>
      <c r="AC77" s="165"/>
      <c r="AD77" s="165"/>
      <c r="AE77" s="94">
        <f t="shared" si="9"/>
        <v>0</v>
      </c>
      <c r="AF77" s="153">
        <f t="shared" si="10"/>
        <v>0</v>
      </c>
      <c r="AG77" s="154">
        <f t="shared" si="6"/>
        <v>0</v>
      </c>
      <c r="AH77" s="194">
        <f t="shared" si="11"/>
        <v>0</v>
      </c>
      <c r="AI77" s="195">
        <v>0</v>
      </c>
    </row>
    <row r="78" spans="1:35" ht="16.5" customHeight="1" x14ac:dyDescent="0.25">
      <c r="A78" s="139" t="s">
        <v>251</v>
      </c>
      <c r="B78" s="155" t="s">
        <v>801</v>
      </c>
      <c r="C78" s="156" t="s">
        <v>802</v>
      </c>
      <c r="D78" s="142" t="s">
        <v>600</v>
      </c>
      <c r="E78" s="142" t="s">
        <v>600</v>
      </c>
      <c r="F78" s="142" t="s">
        <v>600</v>
      </c>
      <c r="G78" s="142" t="s">
        <v>600</v>
      </c>
      <c r="H78" s="143" t="s">
        <v>600</v>
      </c>
      <c r="I78" s="144" t="s">
        <v>600</v>
      </c>
      <c r="J78" s="145" t="s">
        <v>600</v>
      </c>
      <c r="K78" s="160"/>
      <c r="L78" s="147" t="s">
        <v>600</v>
      </c>
      <c r="M78" s="147" t="s">
        <v>600</v>
      </c>
      <c r="N78" s="147" t="s">
        <v>600</v>
      </c>
      <c r="O78" s="147" t="s">
        <v>600</v>
      </c>
      <c r="P78" s="164" t="s">
        <v>600</v>
      </c>
      <c r="Q78" s="94">
        <f t="shared" si="7"/>
        <v>12</v>
      </c>
      <c r="R78" s="149">
        <f t="shared" si="8"/>
        <v>1</v>
      </c>
      <c r="S78" s="151"/>
      <c r="T78" s="151" t="s">
        <v>600</v>
      </c>
      <c r="U78" s="151"/>
      <c r="V78" s="151"/>
      <c r="W78" s="151"/>
      <c r="X78" s="151"/>
      <c r="Y78" s="151"/>
      <c r="Z78" s="151"/>
      <c r="AA78" s="151"/>
      <c r="AB78" s="151"/>
      <c r="AC78" s="165"/>
      <c r="AD78" s="165"/>
      <c r="AE78" s="94">
        <f t="shared" si="9"/>
        <v>1</v>
      </c>
      <c r="AF78" s="153">
        <f t="shared" si="10"/>
        <v>9.0909090909090912E-2</v>
      </c>
      <c r="AG78" s="154">
        <f t="shared" si="6"/>
        <v>1.0909090909090908</v>
      </c>
      <c r="AH78" s="194">
        <f t="shared" si="11"/>
        <v>1</v>
      </c>
      <c r="AI78" s="195">
        <v>1</v>
      </c>
    </row>
    <row r="79" spans="1:35" ht="16.5" customHeight="1" x14ac:dyDescent="0.25">
      <c r="A79" s="139" t="s">
        <v>252</v>
      </c>
      <c r="B79" s="155" t="s">
        <v>803</v>
      </c>
      <c r="C79" s="156" t="s">
        <v>804</v>
      </c>
      <c r="D79" s="142" t="s">
        <v>600</v>
      </c>
      <c r="E79" s="142" t="s">
        <v>600</v>
      </c>
      <c r="F79" s="142"/>
      <c r="G79" s="142" t="s">
        <v>600</v>
      </c>
      <c r="H79" s="143" t="s">
        <v>600</v>
      </c>
      <c r="I79" s="144" t="s">
        <v>600</v>
      </c>
      <c r="J79" s="145" t="s">
        <v>600</v>
      </c>
      <c r="K79" s="143"/>
      <c r="L79" s="147" t="s">
        <v>600</v>
      </c>
      <c r="M79" s="147"/>
      <c r="N79" s="147" t="s">
        <v>600</v>
      </c>
      <c r="O79" s="147" t="s">
        <v>600</v>
      </c>
      <c r="P79" s="164" t="s">
        <v>600</v>
      </c>
      <c r="Q79" s="94">
        <f t="shared" si="7"/>
        <v>10</v>
      </c>
      <c r="R79" s="149">
        <f t="shared" si="8"/>
        <v>0.83333333333333337</v>
      </c>
      <c r="S79" s="151"/>
      <c r="T79" s="151" t="s">
        <v>600</v>
      </c>
      <c r="U79" s="151"/>
      <c r="V79" s="151"/>
      <c r="W79" s="151"/>
      <c r="X79" s="151"/>
      <c r="Y79" s="151"/>
      <c r="Z79" s="151"/>
      <c r="AA79" s="151"/>
      <c r="AB79" s="151"/>
      <c r="AC79" s="165"/>
      <c r="AD79" s="165"/>
      <c r="AE79" s="94">
        <f t="shared" si="9"/>
        <v>1</v>
      </c>
      <c r="AF79" s="153">
        <f t="shared" si="10"/>
        <v>9.0909090909090912E-2</v>
      </c>
      <c r="AG79" s="154">
        <f t="shared" si="6"/>
        <v>0.92424242424242431</v>
      </c>
      <c r="AH79" s="194">
        <f t="shared" si="11"/>
        <v>0.92424242424242431</v>
      </c>
      <c r="AI79" s="195">
        <v>0.92424242424242431</v>
      </c>
    </row>
    <row r="80" spans="1:35" ht="16.5" customHeight="1" x14ac:dyDescent="0.25">
      <c r="A80" s="139" t="s">
        <v>253</v>
      </c>
      <c r="B80" s="155" t="s">
        <v>805</v>
      </c>
      <c r="C80" s="156" t="s">
        <v>806</v>
      </c>
      <c r="D80" s="142" t="s">
        <v>600</v>
      </c>
      <c r="E80" s="142" t="s">
        <v>600</v>
      </c>
      <c r="F80" s="142" t="s">
        <v>600</v>
      </c>
      <c r="G80" s="142" t="s">
        <v>600</v>
      </c>
      <c r="H80" s="143" t="s">
        <v>600</v>
      </c>
      <c r="I80" s="144" t="s">
        <v>600</v>
      </c>
      <c r="J80" s="145" t="s">
        <v>600</v>
      </c>
      <c r="K80" s="143"/>
      <c r="L80" s="147" t="s">
        <v>600</v>
      </c>
      <c r="M80" s="147" t="s">
        <v>600</v>
      </c>
      <c r="N80" s="147" t="s">
        <v>600</v>
      </c>
      <c r="O80" s="147" t="s">
        <v>600</v>
      </c>
      <c r="P80" s="164" t="s">
        <v>600</v>
      </c>
      <c r="Q80" s="94">
        <f t="shared" si="7"/>
        <v>12</v>
      </c>
      <c r="R80" s="149">
        <f t="shared" si="8"/>
        <v>1</v>
      </c>
      <c r="S80" s="151"/>
      <c r="T80" s="151"/>
      <c r="U80" s="151"/>
      <c r="V80" s="151"/>
      <c r="W80" s="151"/>
      <c r="X80" s="151"/>
      <c r="Y80" s="151"/>
      <c r="Z80" s="151"/>
      <c r="AA80" s="151"/>
      <c r="AB80" s="151"/>
      <c r="AC80" s="165"/>
      <c r="AD80" s="165"/>
      <c r="AE80" s="94">
        <f t="shared" si="9"/>
        <v>0</v>
      </c>
      <c r="AF80" s="153">
        <f t="shared" si="10"/>
        <v>0</v>
      </c>
      <c r="AG80" s="154">
        <f t="shared" si="6"/>
        <v>1</v>
      </c>
      <c r="AH80" s="194">
        <f t="shared" si="11"/>
        <v>1</v>
      </c>
      <c r="AI80" s="195">
        <v>1</v>
      </c>
    </row>
    <row r="81" spans="1:35" ht="16.5" customHeight="1" x14ac:dyDescent="0.25">
      <c r="A81" s="139" t="s">
        <v>157</v>
      </c>
      <c r="B81" s="155" t="s">
        <v>807</v>
      </c>
      <c r="C81" s="156" t="s">
        <v>808</v>
      </c>
      <c r="D81" s="142"/>
      <c r="E81" s="142" t="s">
        <v>600</v>
      </c>
      <c r="F81" s="142" t="s">
        <v>600</v>
      </c>
      <c r="G81" s="142" t="s">
        <v>600</v>
      </c>
      <c r="H81" s="143" t="s">
        <v>600</v>
      </c>
      <c r="I81" s="144"/>
      <c r="J81" s="145" t="s">
        <v>600</v>
      </c>
      <c r="K81" s="143"/>
      <c r="L81" s="147" t="s">
        <v>600</v>
      </c>
      <c r="M81" s="147" t="s">
        <v>600</v>
      </c>
      <c r="N81" s="147" t="s">
        <v>600</v>
      </c>
      <c r="O81" s="147" t="s">
        <v>600</v>
      </c>
      <c r="P81" s="164" t="s">
        <v>600</v>
      </c>
      <c r="Q81" s="94">
        <f t="shared" si="7"/>
        <v>10</v>
      </c>
      <c r="R81" s="149">
        <f t="shared" si="8"/>
        <v>0.83333333333333337</v>
      </c>
      <c r="S81" s="151" t="s">
        <v>600</v>
      </c>
      <c r="T81" s="151" t="s">
        <v>600</v>
      </c>
      <c r="U81" s="151"/>
      <c r="V81" s="151"/>
      <c r="W81" s="151"/>
      <c r="X81" s="151"/>
      <c r="Y81" s="151"/>
      <c r="Z81" s="151" t="s">
        <v>600</v>
      </c>
      <c r="AA81" s="151"/>
      <c r="AB81" s="151"/>
      <c r="AC81" s="165"/>
      <c r="AD81" s="165"/>
      <c r="AE81" s="94">
        <f t="shared" si="9"/>
        <v>3</v>
      </c>
      <c r="AF81" s="153">
        <f t="shared" si="10"/>
        <v>0.27272727272727271</v>
      </c>
      <c r="AG81" s="154">
        <f t="shared" si="6"/>
        <v>1.106060606060606</v>
      </c>
      <c r="AH81" s="194">
        <f t="shared" si="11"/>
        <v>1</v>
      </c>
      <c r="AI81" s="195">
        <v>1</v>
      </c>
    </row>
    <row r="82" spans="1:35" ht="16.5" customHeight="1" x14ac:dyDescent="0.25">
      <c r="A82" s="139" t="s">
        <v>254</v>
      </c>
      <c r="B82" s="155" t="s">
        <v>809</v>
      </c>
      <c r="C82" s="156" t="s">
        <v>762</v>
      </c>
      <c r="D82" s="142" t="s">
        <v>600</v>
      </c>
      <c r="E82" s="142" t="s">
        <v>600</v>
      </c>
      <c r="F82" s="142" t="s">
        <v>600</v>
      </c>
      <c r="G82" s="142" t="s">
        <v>600</v>
      </c>
      <c r="H82" s="143" t="s">
        <v>600</v>
      </c>
      <c r="I82" s="144" t="s">
        <v>600</v>
      </c>
      <c r="J82" s="145" t="s">
        <v>600</v>
      </c>
      <c r="K82" s="143"/>
      <c r="L82" s="147" t="s">
        <v>600</v>
      </c>
      <c r="M82" s="147"/>
      <c r="N82" s="147" t="s">
        <v>600</v>
      </c>
      <c r="O82" s="147" t="s">
        <v>600</v>
      </c>
      <c r="P82" s="164" t="s">
        <v>600</v>
      </c>
      <c r="Q82" s="94">
        <f t="shared" si="7"/>
        <v>11</v>
      </c>
      <c r="R82" s="149">
        <f t="shared" si="8"/>
        <v>0.91666666666666663</v>
      </c>
      <c r="S82" s="151"/>
      <c r="T82" s="151"/>
      <c r="U82" s="151"/>
      <c r="V82" s="151"/>
      <c r="W82" s="151"/>
      <c r="X82" s="151"/>
      <c r="Y82" s="151"/>
      <c r="Z82" s="151" t="s">
        <v>600</v>
      </c>
      <c r="AA82" s="151"/>
      <c r="AB82" s="151"/>
      <c r="AC82" s="165"/>
      <c r="AD82" s="165"/>
      <c r="AE82" s="94">
        <f t="shared" si="9"/>
        <v>1</v>
      </c>
      <c r="AF82" s="153">
        <f t="shared" si="10"/>
        <v>9.0909090909090912E-2</v>
      </c>
      <c r="AG82" s="154">
        <f t="shared" si="6"/>
        <v>1.0075757575757576</v>
      </c>
      <c r="AH82" s="194">
        <f t="shared" si="11"/>
        <v>1</v>
      </c>
      <c r="AI82" s="195">
        <v>1</v>
      </c>
    </row>
    <row r="83" spans="1:35" ht="16.5" customHeight="1" x14ac:dyDescent="0.25">
      <c r="A83" s="139" t="s">
        <v>255</v>
      </c>
      <c r="B83" s="155" t="s">
        <v>803</v>
      </c>
      <c r="C83" s="156" t="s">
        <v>733</v>
      </c>
      <c r="D83" s="142" t="s">
        <v>600</v>
      </c>
      <c r="E83" s="142" t="s">
        <v>600</v>
      </c>
      <c r="F83" s="142" t="s">
        <v>600</v>
      </c>
      <c r="G83" s="142" t="s">
        <v>600</v>
      </c>
      <c r="H83" s="143" t="s">
        <v>600</v>
      </c>
      <c r="I83" s="144" t="s">
        <v>600</v>
      </c>
      <c r="J83" s="145" t="s">
        <v>600</v>
      </c>
      <c r="K83" s="143"/>
      <c r="L83" s="147" t="s">
        <v>600</v>
      </c>
      <c r="M83" s="147" t="s">
        <v>600</v>
      </c>
      <c r="N83" s="147" t="s">
        <v>600</v>
      </c>
      <c r="O83" s="147" t="s">
        <v>600</v>
      </c>
      <c r="P83" s="164" t="s">
        <v>600</v>
      </c>
      <c r="Q83" s="94">
        <f t="shared" si="7"/>
        <v>12</v>
      </c>
      <c r="R83" s="149">
        <f t="shared" si="8"/>
        <v>1</v>
      </c>
      <c r="S83" s="151"/>
      <c r="T83" s="151" t="s">
        <v>600</v>
      </c>
      <c r="U83" s="151"/>
      <c r="V83" s="151"/>
      <c r="W83" s="151"/>
      <c r="X83" s="151"/>
      <c r="Y83" s="151"/>
      <c r="Z83" s="151"/>
      <c r="AA83" s="151"/>
      <c r="AB83" s="151"/>
      <c r="AC83" s="165"/>
      <c r="AD83" s="165"/>
      <c r="AE83" s="94">
        <f t="shared" si="9"/>
        <v>1</v>
      </c>
      <c r="AF83" s="153">
        <f t="shared" si="10"/>
        <v>9.0909090909090912E-2</v>
      </c>
      <c r="AG83" s="154">
        <f t="shared" si="6"/>
        <v>1.0909090909090908</v>
      </c>
      <c r="AH83" s="194">
        <f t="shared" si="11"/>
        <v>1</v>
      </c>
      <c r="AI83" s="195">
        <v>1</v>
      </c>
    </row>
    <row r="84" spans="1:35" ht="16.5" customHeight="1" x14ac:dyDescent="0.25">
      <c r="A84" s="139" t="s">
        <v>256</v>
      </c>
      <c r="B84" s="155" t="s">
        <v>707</v>
      </c>
      <c r="C84" s="156" t="s">
        <v>704</v>
      </c>
      <c r="D84" s="142" t="s">
        <v>600</v>
      </c>
      <c r="E84" s="142" t="s">
        <v>600</v>
      </c>
      <c r="F84" s="142" t="s">
        <v>600</v>
      </c>
      <c r="G84" s="142" t="s">
        <v>600</v>
      </c>
      <c r="H84" s="143" t="s">
        <v>600</v>
      </c>
      <c r="I84" s="144" t="s">
        <v>600</v>
      </c>
      <c r="J84" s="145" t="s">
        <v>600</v>
      </c>
      <c r="K84" s="143"/>
      <c r="L84" s="147" t="s">
        <v>600</v>
      </c>
      <c r="M84" s="147" t="s">
        <v>600</v>
      </c>
      <c r="N84" s="147" t="s">
        <v>600</v>
      </c>
      <c r="O84" s="147" t="s">
        <v>600</v>
      </c>
      <c r="P84" s="164" t="s">
        <v>600</v>
      </c>
      <c r="Q84" s="94">
        <f t="shared" si="7"/>
        <v>12</v>
      </c>
      <c r="R84" s="149">
        <f t="shared" si="8"/>
        <v>1</v>
      </c>
      <c r="S84" s="151"/>
      <c r="T84" s="151" t="s">
        <v>600</v>
      </c>
      <c r="U84" s="151"/>
      <c r="V84" s="151"/>
      <c r="W84" s="151"/>
      <c r="X84" s="151"/>
      <c r="Y84" s="151"/>
      <c r="Z84" s="151"/>
      <c r="AA84" s="151"/>
      <c r="AB84" s="151"/>
      <c r="AC84" s="165"/>
      <c r="AD84" s="165"/>
      <c r="AE84" s="94">
        <f t="shared" si="9"/>
        <v>1</v>
      </c>
      <c r="AF84" s="153">
        <f t="shared" si="10"/>
        <v>9.0909090909090912E-2</v>
      </c>
      <c r="AG84" s="154">
        <f t="shared" si="6"/>
        <v>1.0909090909090908</v>
      </c>
      <c r="AH84" s="194">
        <f t="shared" si="11"/>
        <v>1</v>
      </c>
      <c r="AI84" s="195">
        <v>1</v>
      </c>
    </row>
    <row r="85" spans="1:35" ht="16.5" customHeight="1" x14ac:dyDescent="0.25">
      <c r="A85" s="139" t="s">
        <v>257</v>
      </c>
      <c r="B85" s="155" t="s">
        <v>810</v>
      </c>
      <c r="C85" s="156" t="s">
        <v>760</v>
      </c>
      <c r="D85" s="142"/>
      <c r="E85" s="142"/>
      <c r="F85" s="142"/>
      <c r="G85" s="142"/>
      <c r="H85" s="143"/>
      <c r="I85" s="144"/>
      <c r="J85" s="145"/>
      <c r="K85" s="143"/>
      <c r="L85" s="147"/>
      <c r="M85" s="147"/>
      <c r="N85" s="147"/>
      <c r="O85" s="147"/>
      <c r="P85" s="164"/>
      <c r="Q85" s="94">
        <f t="shared" si="7"/>
        <v>0</v>
      </c>
      <c r="R85" s="149">
        <f t="shared" si="8"/>
        <v>0</v>
      </c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65"/>
      <c r="AD85" s="165"/>
      <c r="AE85" s="94">
        <f t="shared" si="9"/>
        <v>0</v>
      </c>
      <c r="AF85" s="153">
        <f t="shared" si="10"/>
        <v>0</v>
      </c>
      <c r="AG85" s="154">
        <f t="shared" si="6"/>
        <v>0</v>
      </c>
      <c r="AH85" s="194">
        <f t="shared" si="11"/>
        <v>0</v>
      </c>
      <c r="AI85" s="195">
        <v>0</v>
      </c>
    </row>
    <row r="86" spans="1:35" ht="16.5" customHeight="1" x14ac:dyDescent="0.25">
      <c r="A86" s="139" t="s">
        <v>258</v>
      </c>
      <c r="B86" s="155" t="s">
        <v>811</v>
      </c>
      <c r="C86" s="156" t="s">
        <v>812</v>
      </c>
      <c r="D86" s="142"/>
      <c r="E86" s="142" t="s">
        <v>600</v>
      </c>
      <c r="F86" s="142" t="s">
        <v>600</v>
      </c>
      <c r="G86" s="142" t="s">
        <v>600</v>
      </c>
      <c r="H86" s="143" t="s">
        <v>600</v>
      </c>
      <c r="I86" s="144" t="s">
        <v>600</v>
      </c>
      <c r="J86" s="145" t="s">
        <v>600</v>
      </c>
      <c r="K86" s="160"/>
      <c r="L86" s="147" t="s">
        <v>600</v>
      </c>
      <c r="M86" s="147" t="s">
        <v>600</v>
      </c>
      <c r="N86" s="147"/>
      <c r="O86" s="147"/>
      <c r="P86" s="164"/>
      <c r="Q86" s="94">
        <f t="shared" si="7"/>
        <v>8</v>
      </c>
      <c r="R86" s="149">
        <f t="shared" si="8"/>
        <v>0.66666666666666663</v>
      </c>
      <c r="S86" s="151"/>
      <c r="T86" s="151"/>
      <c r="U86" s="151"/>
      <c r="V86" s="151" t="s">
        <v>600</v>
      </c>
      <c r="W86" s="151"/>
      <c r="X86" s="151"/>
      <c r="Y86" s="151"/>
      <c r="Z86" s="151" t="s">
        <v>600</v>
      </c>
      <c r="AA86" s="151" t="s">
        <v>600</v>
      </c>
      <c r="AB86" s="151"/>
      <c r="AC86" s="165"/>
      <c r="AD86" s="165"/>
      <c r="AE86" s="94">
        <f t="shared" si="9"/>
        <v>3</v>
      </c>
      <c r="AF86" s="153">
        <f t="shared" si="10"/>
        <v>0.27272727272727271</v>
      </c>
      <c r="AG86" s="154">
        <f t="shared" si="6"/>
        <v>0.93939393939393934</v>
      </c>
      <c r="AH86" s="194">
        <f t="shared" si="11"/>
        <v>0.93939393939393934</v>
      </c>
      <c r="AI86" s="195">
        <v>0.93939393939393934</v>
      </c>
    </row>
    <row r="87" spans="1:35" ht="16.5" customHeight="1" x14ac:dyDescent="0.25">
      <c r="A87" s="139" t="s">
        <v>259</v>
      </c>
      <c r="B87" s="155" t="s">
        <v>813</v>
      </c>
      <c r="C87" s="156" t="s">
        <v>814</v>
      </c>
      <c r="D87" s="142"/>
      <c r="E87" s="142" t="s">
        <v>600</v>
      </c>
      <c r="F87" s="142" t="s">
        <v>600</v>
      </c>
      <c r="G87" s="142" t="s">
        <v>600</v>
      </c>
      <c r="H87" s="143" t="s">
        <v>600</v>
      </c>
      <c r="I87" s="144"/>
      <c r="J87" s="145"/>
      <c r="K87" s="143"/>
      <c r="L87" s="147"/>
      <c r="M87" s="147"/>
      <c r="N87" s="147" t="s">
        <v>600</v>
      </c>
      <c r="O87" s="147" t="s">
        <v>600</v>
      </c>
      <c r="P87" s="164" t="s">
        <v>600</v>
      </c>
      <c r="Q87" s="94">
        <f t="shared" si="7"/>
        <v>7</v>
      </c>
      <c r="R87" s="149">
        <f t="shared" si="8"/>
        <v>0.58333333333333337</v>
      </c>
      <c r="S87" s="151"/>
      <c r="T87" s="151" t="s">
        <v>600</v>
      </c>
      <c r="U87" s="151"/>
      <c r="V87" s="151"/>
      <c r="W87" s="151"/>
      <c r="X87" s="151"/>
      <c r="Y87" s="151"/>
      <c r="Z87" s="151" t="s">
        <v>600</v>
      </c>
      <c r="AA87" s="151"/>
      <c r="AB87" s="151"/>
      <c r="AC87" s="165"/>
      <c r="AD87" s="165"/>
      <c r="AE87" s="94">
        <f t="shared" si="9"/>
        <v>2</v>
      </c>
      <c r="AF87" s="153">
        <f t="shared" si="10"/>
        <v>0.18181818181818182</v>
      </c>
      <c r="AG87" s="154">
        <f t="shared" si="6"/>
        <v>0.76515151515151514</v>
      </c>
      <c r="AH87" s="194">
        <f t="shared" si="11"/>
        <v>0.76515151515151514</v>
      </c>
      <c r="AI87" s="195">
        <v>0.76515151515151514</v>
      </c>
    </row>
    <row r="88" spans="1:35" ht="16.5" customHeight="1" x14ac:dyDescent="0.25">
      <c r="A88" s="139" t="s">
        <v>260</v>
      </c>
      <c r="B88" s="155" t="s">
        <v>815</v>
      </c>
      <c r="C88" s="156" t="s">
        <v>816</v>
      </c>
      <c r="D88" s="142" t="s">
        <v>600</v>
      </c>
      <c r="E88" s="142" t="s">
        <v>600</v>
      </c>
      <c r="F88" s="142" t="s">
        <v>600</v>
      </c>
      <c r="G88" s="142" t="s">
        <v>600</v>
      </c>
      <c r="H88" s="143"/>
      <c r="I88" s="144"/>
      <c r="J88" s="145" t="s">
        <v>600</v>
      </c>
      <c r="K88" s="143"/>
      <c r="L88" s="147" t="s">
        <v>600</v>
      </c>
      <c r="M88" s="147" t="s">
        <v>600</v>
      </c>
      <c r="N88" s="147" t="s">
        <v>600</v>
      </c>
      <c r="O88" s="147"/>
      <c r="P88" s="164"/>
      <c r="Q88" s="94">
        <f t="shared" si="7"/>
        <v>8</v>
      </c>
      <c r="R88" s="149">
        <f t="shared" si="8"/>
        <v>0.66666666666666663</v>
      </c>
      <c r="S88" s="151"/>
      <c r="T88" s="151" t="s">
        <v>600</v>
      </c>
      <c r="U88" s="151"/>
      <c r="V88" s="151"/>
      <c r="W88" s="151"/>
      <c r="X88" s="151"/>
      <c r="Y88" s="151" t="s">
        <v>600</v>
      </c>
      <c r="Z88" s="151" t="s">
        <v>600</v>
      </c>
      <c r="AA88" s="151"/>
      <c r="AB88" s="151"/>
      <c r="AC88" s="165"/>
      <c r="AD88" s="165"/>
      <c r="AE88" s="94">
        <f t="shared" si="9"/>
        <v>3</v>
      </c>
      <c r="AF88" s="153">
        <f t="shared" si="10"/>
        <v>0.27272727272727271</v>
      </c>
      <c r="AG88" s="154">
        <f t="shared" si="6"/>
        <v>0.93939393939393934</v>
      </c>
      <c r="AH88" s="194">
        <f t="shared" si="11"/>
        <v>0.93939393939393934</v>
      </c>
      <c r="AI88" s="195">
        <v>0.93939393939393934</v>
      </c>
    </row>
    <row r="89" spans="1:35" ht="16.5" customHeight="1" x14ac:dyDescent="0.25">
      <c r="A89" s="139" t="s">
        <v>261</v>
      </c>
      <c r="B89" s="155" t="s">
        <v>817</v>
      </c>
      <c r="C89" s="156" t="s">
        <v>818</v>
      </c>
      <c r="D89" s="142" t="s">
        <v>600</v>
      </c>
      <c r="E89" s="142" t="s">
        <v>600</v>
      </c>
      <c r="F89" s="142" t="s">
        <v>600</v>
      </c>
      <c r="G89" s="142" t="s">
        <v>600</v>
      </c>
      <c r="H89" s="143" t="s">
        <v>600</v>
      </c>
      <c r="I89" s="144"/>
      <c r="J89" s="145" t="s">
        <v>600</v>
      </c>
      <c r="K89" s="143"/>
      <c r="L89" s="147"/>
      <c r="M89" s="147"/>
      <c r="N89" s="147" t="s">
        <v>600</v>
      </c>
      <c r="O89" s="147" t="s">
        <v>600</v>
      </c>
      <c r="P89" s="164" t="s">
        <v>600</v>
      </c>
      <c r="Q89" s="94">
        <f t="shared" si="7"/>
        <v>9</v>
      </c>
      <c r="R89" s="149">
        <f t="shared" si="8"/>
        <v>0.75</v>
      </c>
      <c r="S89" s="151"/>
      <c r="T89" s="151" t="s">
        <v>600</v>
      </c>
      <c r="U89" s="151"/>
      <c r="V89" s="151"/>
      <c r="W89" s="151"/>
      <c r="X89" s="151"/>
      <c r="Y89" s="151"/>
      <c r="Z89" s="151"/>
      <c r="AA89" s="151"/>
      <c r="AB89" s="151"/>
      <c r="AC89" s="165"/>
      <c r="AD89" s="165"/>
      <c r="AE89" s="94">
        <f t="shared" si="9"/>
        <v>1</v>
      </c>
      <c r="AF89" s="153">
        <f t="shared" si="10"/>
        <v>9.0909090909090912E-2</v>
      </c>
      <c r="AG89" s="154">
        <f t="shared" si="6"/>
        <v>0.84090909090909094</v>
      </c>
      <c r="AH89" s="194">
        <f t="shared" si="11"/>
        <v>0.84090909090909094</v>
      </c>
      <c r="AI89" s="195">
        <v>0.67424242424242431</v>
      </c>
    </row>
    <row r="90" spans="1:35" ht="16.5" customHeight="1" x14ac:dyDescent="0.25">
      <c r="A90" s="139" t="s">
        <v>262</v>
      </c>
      <c r="B90" s="155" t="s">
        <v>819</v>
      </c>
      <c r="C90" s="156" t="s">
        <v>820</v>
      </c>
      <c r="D90" s="142" t="s">
        <v>600</v>
      </c>
      <c r="E90" s="142" t="s">
        <v>600</v>
      </c>
      <c r="F90" s="142"/>
      <c r="G90" s="142"/>
      <c r="H90" s="143"/>
      <c r="I90" s="144"/>
      <c r="J90" s="145" t="s">
        <v>600</v>
      </c>
      <c r="K90" s="143"/>
      <c r="L90" s="147" t="s">
        <v>600</v>
      </c>
      <c r="M90" s="147"/>
      <c r="N90" s="147" t="s">
        <v>600</v>
      </c>
      <c r="O90" s="147" t="s">
        <v>600</v>
      </c>
      <c r="P90" s="164"/>
      <c r="Q90" s="94">
        <f t="shared" si="7"/>
        <v>6</v>
      </c>
      <c r="R90" s="149">
        <f t="shared" si="8"/>
        <v>0.5</v>
      </c>
      <c r="S90" s="151"/>
      <c r="T90" s="151"/>
      <c r="U90" s="151"/>
      <c r="V90" s="151"/>
      <c r="W90" s="151"/>
      <c r="X90" s="151"/>
      <c r="Y90" s="151"/>
      <c r="Z90" s="151"/>
      <c r="AA90" s="151"/>
      <c r="AB90" s="151"/>
      <c r="AC90" s="165"/>
      <c r="AD90" s="165"/>
      <c r="AE90" s="94">
        <f t="shared" si="9"/>
        <v>0</v>
      </c>
      <c r="AF90" s="153">
        <f t="shared" si="10"/>
        <v>0</v>
      </c>
      <c r="AG90" s="154">
        <f t="shared" si="6"/>
        <v>0.5</v>
      </c>
      <c r="AH90" s="194">
        <f t="shared" si="11"/>
        <v>0.5</v>
      </c>
      <c r="AI90" s="195">
        <v>0.5</v>
      </c>
    </row>
    <row r="91" spans="1:35" ht="16.5" customHeight="1" x14ac:dyDescent="0.25">
      <c r="A91" s="139" t="s">
        <v>148</v>
      </c>
      <c r="B91" s="155" t="s">
        <v>821</v>
      </c>
      <c r="C91" s="156" t="s">
        <v>822</v>
      </c>
      <c r="D91" s="142" t="s">
        <v>600</v>
      </c>
      <c r="E91" s="142" t="s">
        <v>600</v>
      </c>
      <c r="F91" s="142" t="s">
        <v>600</v>
      </c>
      <c r="G91" s="142" t="s">
        <v>600</v>
      </c>
      <c r="H91" s="143"/>
      <c r="I91" s="144"/>
      <c r="J91" s="145" t="s">
        <v>600</v>
      </c>
      <c r="K91" s="143"/>
      <c r="L91" s="147" t="s">
        <v>600</v>
      </c>
      <c r="M91" s="147" t="s">
        <v>600</v>
      </c>
      <c r="N91" s="147" t="s">
        <v>600</v>
      </c>
      <c r="O91" s="147"/>
      <c r="P91" s="164"/>
      <c r="Q91" s="94">
        <f t="shared" si="7"/>
        <v>8</v>
      </c>
      <c r="R91" s="149">
        <f t="shared" si="8"/>
        <v>0.66666666666666663</v>
      </c>
      <c r="S91" s="151" t="s">
        <v>600</v>
      </c>
      <c r="T91" s="151" t="s">
        <v>600</v>
      </c>
      <c r="U91" s="151"/>
      <c r="V91" s="151"/>
      <c r="W91" s="151"/>
      <c r="X91" s="151"/>
      <c r="Y91" s="151" t="s">
        <v>600</v>
      </c>
      <c r="Z91" s="151" t="s">
        <v>600</v>
      </c>
      <c r="AA91" s="151"/>
      <c r="AB91" s="151"/>
      <c r="AC91" s="165"/>
      <c r="AD91" s="165"/>
      <c r="AE91" s="94">
        <f t="shared" si="9"/>
        <v>4</v>
      </c>
      <c r="AF91" s="153">
        <f t="shared" si="10"/>
        <v>0.36363636363636365</v>
      </c>
      <c r="AG91" s="154">
        <f t="shared" si="6"/>
        <v>1.0303030303030303</v>
      </c>
      <c r="AH91" s="194">
        <f t="shared" si="11"/>
        <v>1</v>
      </c>
      <c r="AI91" s="195">
        <v>1</v>
      </c>
    </row>
    <row r="92" spans="1:35" s="93" customFormat="1" ht="16.5" customHeight="1" x14ac:dyDescent="0.25">
      <c r="A92" s="168" t="s">
        <v>263</v>
      </c>
      <c r="B92" s="169" t="s">
        <v>823</v>
      </c>
      <c r="C92" s="170" t="s">
        <v>683</v>
      </c>
      <c r="D92" s="142" t="s">
        <v>600</v>
      </c>
      <c r="E92" s="142" t="s">
        <v>600</v>
      </c>
      <c r="F92" s="142"/>
      <c r="G92" s="142" t="s">
        <v>600</v>
      </c>
      <c r="H92" s="143"/>
      <c r="I92" s="144"/>
      <c r="J92" s="145"/>
      <c r="K92" s="143"/>
      <c r="L92" s="147"/>
      <c r="M92" s="147"/>
      <c r="N92" s="147" t="s">
        <v>600</v>
      </c>
      <c r="O92" s="171" t="s">
        <v>600</v>
      </c>
      <c r="P92" s="164"/>
      <c r="Q92" s="94">
        <f t="shared" si="7"/>
        <v>5</v>
      </c>
      <c r="R92" s="149">
        <f t="shared" si="8"/>
        <v>0.41666666666666669</v>
      </c>
      <c r="S92" s="151"/>
      <c r="T92" s="151" t="s">
        <v>600</v>
      </c>
      <c r="U92" s="151"/>
      <c r="V92" s="151"/>
      <c r="W92" s="151"/>
      <c r="X92" s="151"/>
      <c r="Y92" s="151"/>
      <c r="Z92" s="151"/>
      <c r="AA92" s="151"/>
      <c r="AB92" s="151"/>
      <c r="AC92" s="165"/>
      <c r="AD92" s="165"/>
      <c r="AE92" s="94">
        <f t="shared" si="9"/>
        <v>1</v>
      </c>
      <c r="AF92" s="153">
        <f t="shared" si="10"/>
        <v>9.0909090909090912E-2</v>
      </c>
      <c r="AG92" s="154">
        <f t="shared" si="6"/>
        <v>0.50757575757575757</v>
      </c>
      <c r="AH92" s="194">
        <f t="shared" si="11"/>
        <v>0.50757575757575757</v>
      </c>
      <c r="AI92" s="197">
        <v>0.50757575757575757</v>
      </c>
    </row>
    <row r="93" spans="1:35" ht="16.5" customHeight="1" x14ac:dyDescent="0.25">
      <c r="A93" s="139" t="s">
        <v>264</v>
      </c>
      <c r="B93" s="155" t="s">
        <v>783</v>
      </c>
      <c r="C93" s="156" t="s">
        <v>824</v>
      </c>
      <c r="D93" s="142"/>
      <c r="E93" s="142"/>
      <c r="F93" s="142"/>
      <c r="G93" s="142"/>
      <c r="H93" s="143"/>
      <c r="I93" s="144"/>
      <c r="J93" s="145"/>
      <c r="K93" s="143"/>
      <c r="L93" s="147"/>
      <c r="M93" s="147"/>
      <c r="N93" s="147"/>
      <c r="O93" s="147"/>
      <c r="P93" s="164"/>
      <c r="Q93" s="94">
        <f t="shared" si="7"/>
        <v>0</v>
      </c>
      <c r="R93" s="149">
        <f t="shared" si="8"/>
        <v>0</v>
      </c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65"/>
      <c r="AD93" s="165"/>
      <c r="AE93" s="94">
        <f t="shared" si="9"/>
        <v>0</v>
      </c>
      <c r="AF93" s="153">
        <f t="shared" si="10"/>
        <v>0</v>
      </c>
      <c r="AG93" s="154">
        <f t="shared" si="6"/>
        <v>0</v>
      </c>
      <c r="AH93" s="194">
        <f t="shared" si="11"/>
        <v>0</v>
      </c>
      <c r="AI93" s="195">
        <v>0</v>
      </c>
    </row>
    <row r="94" spans="1:35" ht="16.5" customHeight="1" x14ac:dyDescent="0.25">
      <c r="A94" s="139" t="s">
        <v>152</v>
      </c>
      <c r="B94" s="155" t="s">
        <v>825</v>
      </c>
      <c r="C94" s="156" t="s">
        <v>826</v>
      </c>
      <c r="D94" s="142"/>
      <c r="E94" s="142" t="s">
        <v>600</v>
      </c>
      <c r="F94" s="142"/>
      <c r="G94" s="142" t="s">
        <v>600</v>
      </c>
      <c r="H94" s="143"/>
      <c r="I94" s="144"/>
      <c r="J94" s="145"/>
      <c r="K94" s="143"/>
      <c r="L94" s="147"/>
      <c r="M94" s="147"/>
      <c r="N94" s="147" t="s">
        <v>600</v>
      </c>
      <c r="O94" s="147"/>
      <c r="P94" s="164"/>
      <c r="Q94" s="94">
        <f t="shared" si="7"/>
        <v>3</v>
      </c>
      <c r="R94" s="149">
        <f t="shared" si="8"/>
        <v>0.25</v>
      </c>
      <c r="S94" s="151"/>
      <c r="T94" s="151" t="s">
        <v>600</v>
      </c>
      <c r="U94" s="151"/>
      <c r="V94" s="151"/>
      <c r="W94" s="151"/>
      <c r="X94" s="151"/>
      <c r="Y94" s="151"/>
      <c r="Z94" s="151" t="s">
        <v>600</v>
      </c>
      <c r="AA94" s="151"/>
      <c r="AB94" s="151"/>
      <c r="AC94" s="165"/>
      <c r="AD94" s="165"/>
      <c r="AE94" s="94">
        <f t="shared" si="9"/>
        <v>2</v>
      </c>
      <c r="AF94" s="153">
        <f t="shared" si="10"/>
        <v>0.18181818181818182</v>
      </c>
      <c r="AG94" s="154">
        <f t="shared" si="6"/>
        <v>0.43181818181818182</v>
      </c>
      <c r="AH94" s="194">
        <f t="shared" si="11"/>
        <v>0.43181818181818182</v>
      </c>
      <c r="AI94" s="195">
        <v>0.43181818181818182</v>
      </c>
    </row>
    <row r="95" spans="1:35" ht="16.5" customHeight="1" x14ac:dyDescent="0.25">
      <c r="A95" s="139" t="s">
        <v>265</v>
      </c>
      <c r="B95" s="155" t="s">
        <v>827</v>
      </c>
      <c r="C95" s="156" t="s">
        <v>702</v>
      </c>
      <c r="D95" s="142"/>
      <c r="E95" s="142"/>
      <c r="F95" s="142"/>
      <c r="G95" s="142"/>
      <c r="H95" s="143"/>
      <c r="I95" s="144"/>
      <c r="J95" s="145"/>
      <c r="K95" s="143"/>
      <c r="L95" s="147"/>
      <c r="M95" s="147"/>
      <c r="N95" s="147"/>
      <c r="O95" s="147"/>
      <c r="P95" s="164"/>
      <c r="Q95" s="94">
        <f t="shared" si="7"/>
        <v>0</v>
      </c>
      <c r="R95" s="149">
        <f t="shared" si="8"/>
        <v>0</v>
      </c>
      <c r="S95" s="151"/>
      <c r="T95" s="151"/>
      <c r="U95" s="151"/>
      <c r="V95" s="151"/>
      <c r="W95" s="151"/>
      <c r="X95" s="151"/>
      <c r="Y95" s="151"/>
      <c r="Z95" s="151"/>
      <c r="AA95" s="151"/>
      <c r="AB95" s="151"/>
      <c r="AC95" s="165"/>
      <c r="AD95" s="165"/>
      <c r="AE95" s="94">
        <f t="shared" si="9"/>
        <v>0</v>
      </c>
      <c r="AF95" s="153">
        <f t="shared" si="10"/>
        <v>0</v>
      </c>
      <c r="AG95" s="154">
        <f t="shared" si="6"/>
        <v>0</v>
      </c>
      <c r="AH95" s="194">
        <f t="shared" si="11"/>
        <v>0</v>
      </c>
      <c r="AI95" s="195">
        <v>0</v>
      </c>
    </row>
    <row r="96" spans="1:35" ht="16.5" customHeight="1" x14ac:dyDescent="0.25">
      <c r="A96" s="139" t="s">
        <v>266</v>
      </c>
      <c r="B96" s="155" t="s">
        <v>828</v>
      </c>
      <c r="C96" s="156" t="s">
        <v>829</v>
      </c>
      <c r="D96" s="142" t="s">
        <v>600</v>
      </c>
      <c r="E96" s="142"/>
      <c r="F96" s="142" t="s">
        <v>600</v>
      </c>
      <c r="G96" s="142" t="s">
        <v>600</v>
      </c>
      <c r="H96" s="143" t="s">
        <v>600</v>
      </c>
      <c r="I96" s="144" t="s">
        <v>600</v>
      </c>
      <c r="J96" s="145" t="s">
        <v>600</v>
      </c>
      <c r="K96" s="160"/>
      <c r="L96" s="147" t="s">
        <v>600</v>
      </c>
      <c r="M96" s="147" t="s">
        <v>600</v>
      </c>
      <c r="N96" s="147" t="s">
        <v>600</v>
      </c>
      <c r="O96" s="147" t="s">
        <v>600</v>
      </c>
      <c r="P96" s="164" t="s">
        <v>600</v>
      </c>
      <c r="Q96" s="94">
        <f t="shared" si="7"/>
        <v>11</v>
      </c>
      <c r="R96" s="149">
        <f t="shared" si="8"/>
        <v>0.91666666666666663</v>
      </c>
      <c r="S96" s="151"/>
      <c r="T96" s="151" t="s">
        <v>600</v>
      </c>
      <c r="U96" s="151"/>
      <c r="V96" s="151"/>
      <c r="W96" s="151" t="s">
        <v>600</v>
      </c>
      <c r="X96" s="151"/>
      <c r="Y96" s="151"/>
      <c r="Z96" s="151"/>
      <c r="AA96" s="151"/>
      <c r="AB96" s="151"/>
      <c r="AC96" s="165"/>
      <c r="AD96" s="165"/>
      <c r="AE96" s="94">
        <f t="shared" si="9"/>
        <v>2</v>
      </c>
      <c r="AF96" s="153">
        <f t="shared" si="10"/>
        <v>0.18181818181818182</v>
      </c>
      <c r="AG96" s="154">
        <f t="shared" si="6"/>
        <v>1.0984848484848484</v>
      </c>
      <c r="AH96" s="194">
        <f t="shared" si="11"/>
        <v>1</v>
      </c>
      <c r="AI96" s="195">
        <v>1</v>
      </c>
    </row>
    <row r="97" spans="1:35" ht="16.5" customHeight="1" x14ac:dyDescent="0.25">
      <c r="A97" s="139" t="s">
        <v>267</v>
      </c>
      <c r="B97" s="155" t="s">
        <v>830</v>
      </c>
      <c r="C97" s="156" t="s">
        <v>831</v>
      </c>
      <c r="D97" s="142"/>
      <c r="E97" s="142"/>
      <c r="F97" s="142"/>
      <c r="G97" s="142"/>
      <c r="H97" s="143"/>
      <c r="I97" s="144"/>
      <c r="J97" s="145" t="s">
        <v>600</v>
      </c>
      <c r="K97" s="160"/>
      <c r="L97" s="147" t="s">
        <v>600</v>
      </c>
      <c r="M97" s="147" t="s">
        <v>600</v>
      </c>
      <c r="N97" s="147" t="s">
        <v>600</v>
      </c>
      <c r="O97" s="147" t="s">
        <v>600</v>
      </c>
      <c r="P97" s="164" t="s">
        <v>600</v>
      </c>
      <c r="Q97" s="94">
        <f t="shared" si="7"/>
        <v>6</v>
      </c>
      <c r="R97" s="149">
        <f t="shared" si="8"/>
        <v>0.5</v>
      </c>
      <c r="S97" s="151"/>
      <c r="T97" s="151" t="s">
        <v>600</v>
      </c>
      <c r="U97" s="151" t="s">
        <v>600</v>
      </c>
      <c r="V97" s="151" t="s">
        <v>600</v>
      </c>
      <c r="W97" s="151" t="s">
        <v>600</v>
      </c>
      <c r="X97" s="151" t="s">
        <v>600</v>
      </c>
      <c r="Y97" s="151" t="s">
        <v>600</v>
      </c>
      <c r="Z97" s="151" t="s">
        <v>600</v>
      </c>
      <c r="AA97" s="151" t="s">
        <v>600</v>
      </c>
      <c r="AB97" s="151"/>
      <c r="AC97" s="165"/>
      <c r="AD97" s="165"/>
      <c r="AE97" s="94">
        <f t="shared" si="9"/>
        <v>8</v>
      </c>
      <c r="AF97" s="153">
        <f t="shared" si="10"/>
        <v>0.72727272727272729</v>
      </c>
      <c r="AG97" s="154">
        <f t="shared" si="6"/>
        <v>1.2272727272727273</v>
      </c>
      <c r="AH97" s="194">
        <f t="shared" si="11"/>
        <v>1</v>
      </c>
      <c r="AI97" s="195">
        <v>1</v>
      </c>
    </row>
    <row r="98" spans="1:35" ht="16.5" customHeight="1" x14ac:dyDescent="0.25">
      <c r="A98" s="139" t="s">
        <v>268</v>
      </c>
      <c r="B98" s="155" t="s">
        <v>832</v>
      </c>
      <c r="C98" s="156" t="s">
        <v>833</v>
      </c>
      <c r="D98" s="142"/>
      <c r="E98" s="142" t="s">
        <v>600</v>
      </c>
      <c r="F98" s="142" t="s">
        <v>600</v>
      </c>
      <c r="G98" s="142" t="s">
        <v>600</v>
      </c>
      <c r="H98" s="143" t="s">
        <v>600</v>
      </c>
      <c r="I98" s="144" t="s">
        <v>600</v>
      </c>
      <c r="J98" s="145" t="s">
        <v>600</v>
      </c>
      <c r="K98" s="160"/>
      <c r="L98" s="147" t="s">
        <v>600</v>
      </c>
      <c r="M98" s="147"/>
      <c r="N98" s="147" t="s">
        <v>600</v>
      </c>
      <c r="O98" s="147" t="s">
        <v>600</v>
      </c>
      <c r="P98" s="164" t="s">
        <v>600</v>
      </c>
      <c r="Q98" s="94">
        <f t="shared" si="7"/>
        <v>10</v>
      </c>
      <c r="R98" s="149">
        <f t="shared" si="8"/>
        <v>0.83333333333333337</v>
      </c>
      <c r="S98" s="151"/>
      <c r="T98" s="151" t="s">
        <v>600</v>
      </c>
      <c r="U98" s="151"/>
      <c r="V98" s="151"/>
      <c r="W98" s="151"/>
      <c r="X98" s="151"/>
      <c r="Y98" s="151"/>
      <c r="Z98" s="151"/>
      <c r="AA98" s="151"/>
      <c r="AB98" s="151"/>
      <c r="AC98" s="165"/>
      <c r="AD98" s="165"/>
      <c r="AE98" s="94">
        <f t="shared" si="9"/>
        <v>1</v>
      </c>
      <c r="AF98" s="153">
        <f t="shared" si="10"/>
        <v>9.0909090909090912E-2</v>
      </c>
      <c r="AG98" s="154">
        <f t="shared" si="6"/>
        <v>0.92424242424242431</v>
      </c>
      <c r="AH98" s="194">
        <f t="shared" si="11"/>
        <v>0.92424242424242431</v>
      </c>
      <c r="AI98" s="195">
        <v>0.92424242424242431</v>
      </c>
    </row>
    <row r="99" spans="1:35" ht="16.5" customHeight="1" x14ac:dyDescent="0.25">
      <c r="A99" s="139" t="s">
        <v>269</v>
      </c>
      <c r="B99" s="155" t="s">
        <v>834</v>
      </c>
      <c r="C99" s="156" t="s">
        <v>835</v>
      </c>
      <c r="D99" s="142"/>
      <c r="E99" s="142"/>
      <c r="F99" s="142" t="s">
        <v>600</v>
      </c>
      <c r="G99" s="142" t="s">
        <v>600</v>
      </c>
      <c r="H99" s="143"/>
      <c r="I99" s="144"/>
      <c r="J99" s="145" t="s">
        <v>600</v>
      </c>
      <c r="K99" s="143"/>
      <c r="L99" s="147"/>
      <c r="M99" s="147"/>
      <c r="N99" s="147"/>
      <c r="O99" s="147"/>
      <c r="P99" s="164"/>
      <c r="Q99" s="94">
        <f t="shared" si="7"/>
        <v>3</v>
      </c>
      <c r="R99" s="149">
        <f t="shared" si="8"/>
        <v>0.25</v>
      </c>
      <c r="S99" s="151" t="s">
        <v>600</v>
      </c>
      <c r="T99" s="151" t="s">
        <v>600</v>
      </c>
      <c r="U99" s="151"/>
      <c r="V99" s="151"/>
      <c r="W99" s="151"/>
      <c r="X99" s="151"/>
      <c r="Y99" s="151"/>
      <c r="Z99" s="151"/>
      <c r="AA99" s="151"/>
      <c r="AB99" s="151"/>
      <c r="AC99" s="165"/>
      <c r="AD99" s="165"/>
      <c r="AE99" s="94">
        <f t="shared" si="9"/>
        <v>2</v>
      </c>
      <c r="AF99" s="153">
        <f t="shared" si="10"/>
        <v>0.18181818181818182</v>
      </c>
      <c r="AG99" s="154">
        <f t="shared" si="6"/>
        <v>0.43181818181818182</v>
      </c>
      <c r="AH99" s="194">
        <f t="shared" si="11"/>
        <v>0.43181818181818182</v>
      </c>
      <c r="AI99" s="195">
        <v>0.43181818181818182</v>
      </c>
    </row>
    <row r="100" spans="1:35" ht="16.5" customHeight="1" x14ac:dyDescent="0.25">
      <c r="A100" s="139" t="s">
        <v>270</v>
      </c>
      <c r="B100" s="155" t="s">
        <v>836</v>
      </c>
      <c r="C100" s="156" t="s">
        <v>710</v>
      </c>
      <c r="D100" s="142"/>
      <c r="E100" s="142" t="s">
        <v>600</v>
      </c>
      <c r="F100" s="142" t="s">
        <v>600</v>
      </c>
      <c r="G100" s="142" t="s">
        <v>600</v>
      </c>
      <c r="H100" s="143"/>
      <c r="I100" s="144"/>
      <c r="J100" s="145" t="s">
        <v>600</v>
      </c>
      <c r="K100" s="143"/>
      <c r="L100" s="147"/>
      <c r="M100" s="147"/>
      <c r="N100" s="147" t="s">
        <v>600</v>
      </c>
      <c r="O100" s="147" t="s">
        <v>600</v>
      </c>
      <c r="P100" s="164" t="s">
        <v>600</v>
      </c>
      <c r="Q100" s="94">
        <f t="shared" si="7"/>
        <v>7</v>
      </c>
      <c r="R100" s="149">
        <f t="shared" si="8"/>
        <v>0.58333333333333337</v>
      </c>
      <c r="S100" s="151"/>
      <c r="T100" s="151"/>
      <c r="U100" s="151"/>
      <c r="V100" s="151" t="s">
        <v>600</v>
      </c>
      <c r="W100" s="151"/>
      <c r="X100" s="151"/>
      <c r="Y100" s="151" t="s">
        <v>600</v>
      </c>
      <c r="Z100" s="151" t="s">
        <v>600</v>
      </c>
      <c r="AA100" s="151"/>
      <c r="AB100" s="151"/>
      <c r="AC100" s="165"/>
      <c r="AD100" s="165"/>
      <c r="AE100" s="94">
        <f t="shared" si="9"/>
        <v>3</v>
      </c>
      <c r="AF100" s="153">
        <f t="shared" si="10"/>
        <v>0.27272727272727271</v>
      </c>
      <c r="AG100" s="154">
        <f t="shared" si="6"/>
        <v>0.85606060606060608</v>
      </c>
      <c r="AH100" s="194">
        <f t="shared" si="11"/>
        <v>0.85606060606060608</v>
      </c>
      <c r="AI100" s="195">
        <v>0.85606060606060608</v>
      </c>
    </row>
    <row r="101" spans="1:35" ht="16.5" customHeight="1" x14ac:dyDescent="0.25">
      <c r="A101" s="139" t="s">
        <v>271</v>
      </c>
      <c r="B101" s="155" t="s">
        <v>837</v>
      </c>
      <c r="C101" s="156" t="s">
        <v>818</v>
      </c>
      <c r="D101" s="142"/>
      <c r="E101" s="142"/>
      <c r="F101" s="142"/>
      <c r="G101" s="142"/>
      <c r="H101" s="143"/>
      <c r="I101" s="144"/>
      <c r="J101" s="145"/>
      <c r="K101" s="143"/>
      <c r="L101" s="147"/>
      <c r="M101" s="147"/>
      <c r="N101" s="147"/>
      <c r="O101" s="147"/>
      <c r="P101" s="164"/>
      <c r="Q101" s="94">
        <f t="shared" si="7"/>
        <v>0</v>
      </c>
      <c r="R101" s="149">
        <f t="shared" si="8"/>
        <v>0</v>
      </c>
      <c r="S101" s="151"/>
      <c r="T101" s="151"/>
      <c r="U101" s="151"/>
      <c r="V101" s="151"/>
      <c r="W101" s="151"/>
      <c r="X101" s="151"/>
      <c r="Y101" s="151"/>
      <c r="Z101" s="151"/>
      <c r="AA101" s="151"/>
      <c r="AB101" s="151"/>
      <c r="AC101" s="165"/>
      <c r="AD101" s="165"/>
      <c r="AE101" s="94">
        <f t="shared" si="9"/>
        <v>0</v>
      </c>
      <c r="AF101" s="153">
        <f t="shared" si="10"/>
        <v>0</v>
      </c>
      <c r="AG101" s="154">
        <f t="shared" si="6"/>
        <v>0</v>
      </c>
      <c r="AH101" s="194">
        <f t="shared" si="11"/>
        <v>0</v>
      </c>
      <c r="AI101" s="195">
        <v>0</v>
      </c>
    </row>
    <row r="102" spans="1:35" ht="16.5" customHeight="1" x14ac:dyDescent="0.25">
      <c r="A102" s="139" t="s">
        <v>272</v>
      </c>
      <c r="B102" s="155" t="s">
        <v>838</v>
      </c>
      <c r="C102" s="156" t="s">
        <v>839</v>
      </c>
      <c r="D102" s="142"/>
      <c r="E102" s="142" t="s">
        <v>600</v>
      </c>
      <c r="F102" s="142" t="s">
        <v>600</v>
      </c>
      <c r="G102" s="142" t="s">
        <v>600</v>
      </c>
      <c r="H102" s="143" t="s">
        <v>600</v>
      </c>
      <c r="I102" s="144" t="s">
        <v>600</v>
      </c>
      <c r="J102" s="145" t="s">
        <v>600</v>
      </c>
      <c r="K102" s="143"/>
      <c r="L102" s="147" t="s">
        <v>600</v>
      </c>
      <c r="M102" s="147" t="s">
        <v>600</v>
      </c>
      <c r="N102" s="147" t="s">
        <v>600</v>
      </c>
      <c r="O102" s="147" t="s">
        <v>600</v>
      </c>
      <c r="P102" s="164"/>
      <c r="Q102" s="94">
        <f t="shared" si="7"/>
        <v>10</v>
      </c>
      <c r="R102" s="149">
        <f t="shared" si="8"/>
        <v>0.83333333333333337</v>
      </c>
      <c r="S102" s="151"/>
      <c r="T102" s="151" t="s">
        <v>600</v>
      </c>
      <c r="U102" s="151"/>
      <c r="V102" s="151"/>
      <c r="W102" s="151"/>
      <c r="X102" s="151"/>
      <c r="Y102" s="151"/>
      <c r="Z102" s="151"/>
      <c r="AA102" s="151"/>
      <c r="AB102" s="151"/>
      <c r="AC102" s="165"/>
      <c r="AD102" s="165"/>
      <c r="AE102" s="94">
        <f t="shared" si="9"/>
        <v>1</v>
      </c>
      <c r="AF102" s="153">
        <f t="shared" si="10"/>
        <v>9.0909090909090912E-2</v>
      </c>
      <c r="AG102" s="154">
        <f t="shared" si="6"/>
        <v>0.92424242424242431</v>
      </c>
      <c r="AH102" s="194">
        <f t="shared" si="11"/>
        <v>0.92424242424242431</v>
      </c>
      <c r="AI102" s="195">
        <v>0.92424242424242431</v>
      </c>
    </row>
    <row r="103" spans="1:35" ht="16.5" customHeight="1" x14ac:dyDescent="0.25">
      <c r="A103" s="139" t="s">
        <v>273</v>
      </c>
      <c r="B103" s="155" t="s">
        <v>840</v>
      </c>
      <c r="C103" s="156" t="s">
        <v>841</v>
      </c>
      <c r="D103" s="142"/>
      <c r="E103" s="142"/>
      <c r="F103" s="142"/>
      <c r="G103" s="142"/>
      <c r="H103" s="143"/>
      <c r="I103" s="144"/>
      <c r="J103" s="145"/>
      <c r="K103" s="143"/>
      <c r="L103" s="147"/>
      <c r="M103" s="147"/>
      <c r="N103" s="147"/>
      <c r="O103" s="147"/>
      <c r="P103" s="164"/>
      <c r="Q103" s="94">
        <f t="shared" si="7"/>
        <v>0</v>
      </c>
      <c r="R103" s="149">
        <f t="shared" si="8"/>
        <v>0</v>
      </c>
      <c r="S103" s="151"/>
      <c r="T103" s="151"/>
      <c r="U103" s="151"/>
      <c r="V103" s="151"/>
      <c r="W103" s="151"/>
      <c r="X103" s="151"/>
      <c r="Y103" s="151"/>
      <c r="Z103" s="151"/>
      <c r="AA103" s="151"/>
      <c r="AB103" s="151"/>
      <c r="AC103" s="165"/>
      <c r="AD103" s="165"/>
      <c r="AE103" s="94">
        <f t="shared" si="9"/>
        <v>0</v>
      </c>
      <c r="AF103" s="153">
        <f t="shared" si="10"/>
        <v>0</v>
      </c>
      <c r="AG103" s="154">
        <f t="shared" si="6"/>
        <v>0</v>
      </c>
      <c r="AH103" s="194">
        <f t="shared" si="11"/>
        <v>0</v>
      </c>
      <c r="AI103" s="195">
        <v>0</v>
      </c>
    </row>
    <row r="104" spans="1:35" s="166" customFormat="1" ht="16.5" customHeight="1" x14ac:dyDescent="0.25">
      <c r="A104" s="161" t="s">
        <v>274</v>
      </c>
      <c r="B104" s="162" t="s">
        <v>842</v>
      </c>
      <c r="C104" s="163" t="s">
        <v>778</v>
      </c>
      <c r="D104" s="142" t="s">
        <v>600</v>
      </c>
      <c r="E104" s="142" t="s">
        <v>600</v>
      </c>
      <c r="F104" s="142" t="s">
        <v>600</v>
      </c>
      <c r="G104" s="142" t="s">
        <v>600</v>
      </c>
      <c r="H104" s="143" t="s">
        <v>600</v>
      </c>
      <c r="I104" s="144" t="s">
        <v>600</v>
      </c>
      <c r="J104" s="145" t="s">
        <v>600</v>
      </c>
      <c r="K104" s="160"/>
      <c r="L104" s="147" t="s">
        <v>600</v>
      </c>
      <c r="M104" s="147" t="s">
        <v>600</v>
      </c>
      <c r="N104" s="147" t="s">
        <v>600</v>
      </c>
      <c r="O104" s="147" t="s">
        <v>600</v>
      </c>
      <c r="P104" s="164" t="s">
        <v>600</v>
      </c>
      <c r="Q104" s="94">
        <f t="shared" si="7"/>
        <v>12</v>
      </c>
      <c r="R104" s="149">
        <f t="shared" si="8"/>
        <v>1</v>
      </c>
      <c r="S104" s="151"/>
      <c r="T104" s="151" t="s">
        <v>600</v>
      </c>
      <c r="U104" s="151"/>
      <c r="V104" s="151"/>
      <c r="W104" s="151"/>
      <c r="X104" s="151"/>
      <c r="Y104" s="151"/>
      <c r="Z104" s="151"/>
      <c r="AA104" s="151"/>
      <c r="AB104" s="151"/>
      <c r="AC104" s="165"/>
      <c r="AD104" s="165"/>
      <c r="AE104" s="94">
        <f t="shared" si="9"/>
        <v>1</v>
      </c>
      <c r="AF104" s="153">
        <f t="shared" si="10"/>
        <v>9.0909090909090912E-2</v>
      </c>
      <c r="AG104" s="154">
        <f t="shared" si="6"/>
        <v>1.0909090909090908</v>
      </c>
      <c r="AH104" s="194">
        <f t="shared" si="11"/>
        <v>1</v>
      </c>
      <c r="AI104" s="196">
        <v>1</v>
      </c>
    </row>
    <row r="105" spans="1:35" ht="16.5" customHeight="1" x14ac:dyDescent="0.25">
      <c r="A105" s="139" t="s">
        <v>144</v>
      </c>
      <c r="B105" s="155" t="s">
        <v>843</v>
      </c>
      <c r="C105" s="156" t="s">
        <v>844</v>
      </c>
      <c r="D105" s="142"/>
      <c r="E105" s="142"/>
      <c r="F105" s="142" t="s">
        <v>600</v>
      </c>
      <c r="G105" s="142" t="s">
        <v>600</v>
      </c>
      <c r="H105" s="143" t="s">
        <v>600</v>
      </c>
      <c r="I105" s="144" t="s">
        <v>600</v>
      </c>
      <c r="J105" s="145" t="s">
        <v>600</v>
      </c>
      <c r="K105" s="143"/>
      <c r="L105" s="147" t="s">
        <v>600</v>
      </c>
      <c r="M105" s="147" t="s">
        <v>600</v>
      </c>
      <c r="N105" s="147" t="s">
        <v>600</v>
      </c>
      <c r="O105" s="147" t="s">
        <v>600</v>
      </c>
      <c r="P105" s="164" t="s">
        <v>600</v>
      </c>
      <c r="Q105" s="94">
        <f t="shared" si="7"/>
        <v>10</v>
      </c>
      <c r="R105" s="149">
        <f t="shared" si="8"/>
        <v>0.83333333333333337</v>
      </c>
      <c r="S105" s="151"/>
      <c r="T105" s="151"/>
      <c r="U105" s="151"/>
      <c r="V105" s="151"/>
      <c r="W105" s="151" t="s">
        <v>600</v>
      </c>
      <c r="X105" s="151"/>
      <c r="Y105" s="151"/>
      <c r="Z105" s="151"/>
      <c r="AA105" s="151"/>
      <c r="AB105" s="151"/>
      <c r="AC105" s="165"/>
      <c r="AD105" s="165"/>
      <c r="AE105" s="94">
        <f t="shared" si="9"/>
        <v>1</v>
      </c>
      <c r="AF105" s="153">
        <f t="shared" si="10"/>
        <v>9.0909090909090912E-2</v>
      </c>
      <c r="AG105" s="154">
        <f t="shared" si="6"/>
        <v>0.92424242424242431</v>
      </c>
      <c r="AH105" s="194">
        <f t="shared" si="11"/>
        <v>0.92424242424242431</v>
      </c>
      <c r="AI105" s="195">
        <v>0.92424242424242431</v>
      </c>
    </row>
    <row r="106" spans="1:35" ht="16.5" customHeight="1" x14ac:dyDescent="0.25">
      <c r="A106" s="139" t="s">
        <v>275</v>
      </c>
      <c r="B106" s="155" t="s">
        <v>845</v>
      </c>
      <c r="C106" s="156" t="s">
        <v>846</v>
      </c>
      <c r="D106" s="142"/>
      <c r="E106" s="142"/>
      <c r="F106" s="142" t="s">
        <v>600</v>
      </c>
      <c r="G106" s="142" t="s">
        <v>600</v>
      </c>
      <c r="H106" s="143" t="s">
        <v>600</v>
      </c>
      <c r="I106" s="144" t="s">
        <v>600</v>
      </c>
      <c r="J106" s="145" t="s">
        <v>600</v>
      </c>
      <c r="K106" s="143"/>
      <c r="L106" s="147" t="s">
        <v>600</v>
      </c>
      <c r="M106" s="147" t="s">
        <v>600</v>
      </c>
      <c r="N106" s="147" t="s">
        <v>600</v>
      </c>
      <c r="O106" s="147" t="s">
        <v>600</v>
      </c>
      <c r="P106" s="164" t="s">
        <v>600</v>
      </c>
      <c r="Q106" s="94">
        <f t="shared" si="7"/>
        <v>10</v>
      </c>
      <c r="R106" s="149">
        <f t="shared" si="8"/>
        <v>0.83333333333333337</v>
      </c>
      <c r="S106" s="151" t="s">
        <v>600</v>
      </c>
      <c r="T106" s="151"/>
      <c r="U106" s="151"/>
      <c r="V106" s="151"/>
      <c r="W106" s="151" t="s">
        <v>600</v>
      </c>
      <c r="X106" s="151"/>
      <c r="Y106" s="151"/>
      <c r="Z106" s="151"/>
      <c r="AA106" s="151"/>
      <c r="AB106" s="151"/>
      <c r="AC106" s="165"/>
      <c r="AD106" s="165"/>
      <c r="AE106" s="94">
        <f t="shared" si="9"/>
        <v>2</v>
      </c>
      <c r="AF106" s="153">
        <f t="shared" si="10"/>
        <v>0.18181818181818182</v>
      </c>
      <c r="AG106" s="154">
        <f t="shared" si="6"/>
        <v>1.0151515151515151</v>
      </c>
      <c r="AH106" s="194">
        <f t="shared" si="11"/>
        <v>1</v>
      </c>
      <c r="AI106" s="195">
        <v>1</v>
      </c>
    </row>
    <row r="107" spans="1:35" ht="16.5" customHeight="1" x14ac:dyDescent="0.25">
      <c r="A107" s="139" t="s">
        <v>276</v>
      </c>
      <c r="B107" s="155" t="s">
        <v>847</v>
      </c>
      <c r="C107" s="156" t="s">
        <v>718</v>
      </c>
      <c r="D107" s="142"/>
      <c r="E107" s="142"/>
      <c r="F107" s="142"/>
      <c r="G107" s="142"/>
      <c r="H107" s="143"/>
      <c r="I107" s="144"/>
      <c r="J107" s="145"/>
      <c r="K107" s="143"/>
      <c r="L107" s="147"/>
      <c r="M107" s="147"/>
      <c r="N107" s="147"/>
      <c r="O107" s="147"/>
      <c r="P107" s="164"/>
      <c r="Q107" s="94">
        <f t="shared" si="7"/>
        <v>0</v>
      </c>
      <c r="R107" s="149">
        <f t="shared" si="8"/>
        <v>0</v>
      </c>
      <c r="S107" s="151"/>
      <c r="T107" s="151"/>
      <c r="U107" s="151"/>
      <c r="V107" s="151"/>
      <c r="W107" s="151"/>
      <c r="X107" s="151"/>
      <c r="Y107" s="151"/>
      <c r="Z107" s="151"/>
      <c r="AA107" s="151"/>
      <c r="AB107" s="151"/>
      <c r="AC107" s="165"/>
      <c r="AD107" s="165"/>
      <c r="AE107" s="94">
        <f t="shared" si="9"/>
        <v>0</v>
      </c>
      <c r="AF107" s="153">
        <f t="shared" si="10"/>
        <v>0</v>
      </c>
      <c r="AG107" s="154">
        <f t="shared" si="6"/>
        <v>0</v>
      </c>
      <c r="AH107" s="194">
        <f t="shared" si="11"/>
        <v>0</v>
      </c>
      <c r="AI107" s="195">
        <v>0</v>
      </c>
    </row>
    <row r="108" spans="1:35" ht="16.5" customHeight="1" x14ac:dyDescent="0.25">
      <c r="A108" s="139" t="s">
        <v>277</v>
      </c>
      <c r="B108" s="155" t="s">
        <v>848</v>
      </c>
      <c r="C108" s="156" t="s">
        <v>849</v>
      </c>
      <c r="D108" s="142" t="s">
        <v>600</v>
      </c>
      <c r="E108" s="142" t="s">
        <v>600</v>
      </c>
      <c r="F108" s="142" t="s">
        <v>600</v>
      </c>
      <c r="G108" s="142"/>
      <c r="H108" s="143"/>
      <c r="I108" s="144"/>
      <c r="J108" s="145"/>
      <c r="K108" s="143"/>
      <c r="L108" s="147"/>
      <c r="M108" s="147"/>
      <c r="N108" s="147"/>
      <c r="O108" s="147"/>
      <c r="P108" s="164"/>
      <c r="Q108" s="94">
        <f t="shared" si="7"/>
        <v>3</v>
      </c>
      <c r="R108" s="149">
        <f t="shared" si="8"/>
        <v>0.25</v>
      </c>
      <c r="S108" s="151"/>
      <c r="T108" s="151"/>
      <c r="U108" s="151"/>
      <c r="V108" s="151"/>
      <c r="W108" s="151"/>
      <c r="X108" s="151"/>
      <c r="Y108" s="151" t="s">
        <v>600</v>
      </c>
      <c r="Z108" s="151" t="s">
        <v>600</v>
      </c>
      <c r="AA108" s="151"/>
      <c r="AB108" s="151"/>
      <c r="AC108" s="165"/>
      <c r="AD108" s="165"/>
      <c r="AE108" s="94">
        <f t="shared" si="9"/>
        <v>2</v>
      </c>
      <c r="AF108" s="153">
        <f t="shared" si="10"/>
        <v>0.18181818181818182</v>
      </c>
      <c r="AG108" s="154">
        <f t="shared" si="6"/>
        <v>0.43181818181818182</v>
      </c>
      <c r="AH108" s="194">
        <f t="shared" si="11"/>
        <v>0.43181818181818182</v>
      </c>
      <c r="AI108" s="195">
        <v>0.43181818181818182</v>
      </c>
    </row>
    <row r="109" spans="1:35" ht="16.5" customHeight="1" x14ac:dyDescent="0.25">
      <c r="A109" s="139" t="s">
        <v>278</v>
      </c>
      <c r="B109" s="155" t="s">
        <v>850</v>
      </c>
      <c r="C109" s="156" t="s">
        <v>851</v>
      </c>
      <c r="D109" s="142" t="s">
        <v>600</v>
      </c>
      <c r="E109" s="142" t="s">
        <v>600</v>
      </c>
      <c r="F109" s="142" t="s">
        <v>600</v>
      </c>
      <c r="G109" s="142" t="s">
        <v>600</v>
      </c>
      <c r="H109" s="143"/>
      <c r="I109" s="144"/>
      <c r="J109" s="145"/>
      <c r="K109" s="143"/>
      <c r="L109" s="147"/>
      <c r="M109" s="147"/>
      <c r="N109" s="147" t="s">
        <v>600</v>
      </c>
      <c r="O109" s="147" t="s">
        <v>600</v>
      </c>
      <c r="P109" s="164" t="s">
        <v>600</v>
      </c>
      <c r="Q109" s="94">
        <f t="shared" si="7"/>
        <v>7</v>
      </c>
      <c r="R109" s="149">
        <f t="shared" si="8"/>
        <v>0.58333333333333337</v>
      </c>
      <c r="S109" s="151"/>
      <c r="T109" s="151"/>
      <c r="U109" s="151"/>
      <c r="V109" s="151"/>
      <c r="W109" s="151"/>
      <c r="X109" s="151"/>
      <c r="Y109" s="151" t="s">
        <v>600</v>
      </c>
      <c r="Z109" s="151" t="s">
        <v>600</v>
      </c>
      <c r="AA109" s="151"/>
      <c r="AB109" s="151"/>
      <c r="AC109" s="165"/>
      <c r="AD109" s="165"/>
      <c r="AE109" s="94">
        <f t="shared" si="9"/>
        <v>2</v>
      </c>
      <c r="AF109" s="153">
        <f t="shared" si="10"/>
        <v>0.18181818181818182</v>
      </c>
      <c r="AG109" s="154">
        <f t="shared" si="6"/>
        <v>0.76515151515151514</v>
      </c>
      <c r="AH109" s="194">
        <f t="shared" si="11"/>
        <v>0.76515151515151514</v>
      </c>
      <c r="AI109" s="195">
        <v>0.76515151515151514</v>
      </c>
    </row>
    <row r="110" spans="1:35" ht="16.5" customHeight="1" x14ac:dyDescent="0.25">
      <c r="A110" s="139" t="s">
        <v>279</v>
      </c>
      <c r="B110" s="155" t="s">
        <v>852</v>
      </c>
      <c r="C110" s="156" t="s">
        <v>728</v>
      </c>
      <c r="D110" s="142"/>
      <c r="E110" s="142" t="s">
        <v>600</v>
      </c>
      <c r="F110" s="142" t="s">
        <v>600</v>
      </c>
      <c r="G110" s="142"/>
      <c r="H110" s="143"/>
      <c r="I110" s="144" t="s">
        <v>600</v>
      </c>
      <c r="J110" s="145"/>
      <c r="K110" s="143"/>
      <c r="L110" s="147"/>
      <c r="M110" s="147"/>
      <c r="N110" s="147" t="s">
        <v>600</v>
      </c>
      <c r="O110" s="147" t="s">
        <v>600</v>
      </c>
      <c r="P110" s="164"/>
      <c r="Q110" s="94">
        <f t="shared" si="7"/>
        <v>5</v>
      </c>
      <c r="R110" s="149">
        <f t="shared" si="8"/>
        <v>0.41666666666666669</v>
      </c>
      <c r="S110" s="151"/>
      <c r="T110" s="151"/>
      <c r="U110" s="151"/>
      <c r="V110" s="151"/>
      <c r="W110" s="151" t="s">
        <v>600</v>
      </c>
      <c r="X110" s="151"/>
      <c r="Y110" s="151"/>
      <c r="Z110" s="151"/>
      <c r="AA110" s="151"/>
      <c r="AB110" s="151"/>
      <c r="AC110" s="165"/>
      <c r="AD110" s="165"/>
      <c r="AE110" s="94">
        <f t="shared" si="9"/>
        <v>1</v>
      </c>
      <c r="AF110" s="153">
        <f t="shared" si="10"/>
        <v>9.0909090909090912E-2</v>
      </c>
      <c r="AG110" s="154">
        <f t="shared" si="6"/>
        <v>0.50757575757575757</v>
      </c>
      <c r="AH110" s="194">
        <f t="shared" si="11"/>
        <v>0.50757575757575757</v>
      </c>
      <c r="AI110" s="195">
        <v>0.50757575757575757</v>
      </c>
    </row>
    <row r="111" spans="1:35" ht="16.5" customHeight="1" x14ac:dyDescent="0.25">
      <c r="A111" s="139" t="s">
        <v>280</v>
      </c>
      <c r="B111" s="155" t="s">
        <v>853</v>
      </c>
      <c r="C111" s="156" t="s">
        <v>733</v>
      </c>
      <c r="D111" s="142" t="s">
        <v>600</v>
      </c>
      <c r="E111" s="142" t="s">
        <v>600</v>
      </c>
      <c r="F111" s="142" t="s">
        <v>600</v>
      </c>
      <c r="G111" s="142" t="s">
        <v>600</v>
      </c>
      <c r="H111" s="143"/>
      <c r="I111" s="144"/>
      <c r="J111" s="145"/>
      <c r="K111" s="143"/>
      <c r="L111" s="147"/>
      <c r="M111" s="147"/>
      <c r="N111" s="147" t="s">
        <v>600</v>
      </c>
      <c r="O111" s="147"/>
      <c r="P111" s="164"/>
      <c r="Q111" s="94">
        <f t="shared" si="7"/>
        <v>5</v>
      </c>
      <c r="R111" s="149">
        <f t="shared" si="8"/>
        <v>0.41666666666666669</v>
      </c>
      <c r="S111" s="151"/>
      <c r="T111" s="151"/>
      <c r="U111" s="151"/>
      <c r="V111" s="151"/>
      <c r="W111" s="151"/>
      <c r="X111" s="151"/>
      <c r="Y111" s="151" t="s">
        <v>600</v>
      </c>
      <c r="Z111" s="151" t="s">
        <v>600</v>
      </c>
      <c r="AA111" s="151"/>
      <c r="AB111" s="151"/>
      <c r="AC111" s="165"/>
      <c r="AD111" s="165"/>
      <c r="AE111" s="94">
        <f t="shared" si="9"/>
        <v>2</v>
      </c>
      <c r="AF111" s="153">
        <f t="shared" si="10"/>
        <v>0.18181818181818182</v>
      </c>
      <c r="AG111" s="154">
        <f t="shared" si="6"/>
        <v>0.59848484848484851</v>
      </c>
      <c r="AH111" s="194">
        <f t="shared" si="11"/>
        <v>0.59848484848484851</v>
      </c>
      <c r="AI111" s="195">
        <v>0.59848484848484851</v>
      </c>
    </row>
    <row r="112" spans="1:35" ht="16.5" customHeight="1" x14ac:dyDescent="0.25">
      <c r="A112" s="139" t="s">
        <v>281</v>
      </c>
      <c r="B112" s="155" t="s">
        <v>854</v>
      </c>
      <c r="C112" s="156" t="s">
        <v>816</v>
      </c>
      <c r="D112" s="142"/>
      <c r="E112" s="142"/>
      <c r="F112" s="142"/>
      <c r="G112" s="142"/>
      <c r="H112" s="143"/>
      <c r="I112" s="144"/>
      <c r="J112" s="145"/>
      <c r="K112" s="143"/>
      <c r="L112" s="147"/>
      <c r="M112" s="147"/>
      <c r="N112" s="147"/>
      <c r="O112" s="147"/>
      <c r="P112" s="164"/>
      <c r="Q112" s="94">
        <f t="shared" si="7"/>
        <v>0</v>
      </c>
      <c r="R112" s="149">
        <f t="shared" si="8"/>
        <v>0</v>
      </c>
      <c r="S112" s="151"/>
      <c r="T112" s="151"/>
      <c r="U112" s="151"/>
      <c r="V112" s="151"/>
      <c r="W112" s="151"/>
      <c r="X112" s="151"/>
      <c r="Y112" s="151"/>
      <c r="Z112" s="151"/>
      <c r="AA112" s="151"/>
      <c r="AB112" s="151"/>
      <c r="AC112" s="165"/>
      <c r="AD112" s="165"/>
      <c r="AE112" s="94">
        <f t="shared" si="9"/>
        <v>0</v>
      </c>
      <c r="AF112" s="153">
        <f t="shared" si="10"/>
        <v>0</v>
      </c>
      <c r="AG112" s="154">
        <f t="shared" si="6"/>
        <v>0</v>
      </c>
      <c r="AH112" s="194">
        <f t="shared" si="11"/>
        <v>0</v>
      </c>
      <c r="AI112" s="195">
        <v>0</v>
      </c>
    </row>
    <row r="113" spans="1:35" ht="16.5" customHeight="1" x14ac:dyDescent="0.25">
      <c r="A113" s="139" t="s">
        <v>282</v>
      </c>
      <c r="B113" s="155" t="s">
        <v>855</v>
      </c>
      <c r="C113" s="156" t="s">
        <v>856</v>
      </c>
      <c r="D113" s="142" t="s">
        <v>600</v>
      </c>
      <c r="E113" s="142" t="s">
        <v>600</v>
      </c>
      <c r="F113" s="142" t="s">
        <v>600</v>
      </c>
      <c r="G113" s="142" t="s">
        <v>600</v>
      </c>
      <c r="H113" s="143"/>
      <c r="I113" s="144"/>
      <c r="J113" s="145"/>
      <c r="K113" s="143"/>
      <c r="L113" s="147"/>
      <c r="M113" s="147"/>
      <c r="N113" s="147" t="s">
        <v>600</v>
      </c>
      <c r="O113" s="147" t="s">
        <v>600</v>
      </c>
      <c r="P113" s="164" t="s">
        <v>600</v>
      </c>
      <c r="Q113" s="94">
        <f t="shared" si="7"/>
        <v>7</v>
      </c>
      <c r="R113" s="149">
        <f t="shared" si="8"/>
        <v>0.58333333333333337</v>
      </c>
      <c r="S113" s="151"/>
      <c r="T113" s="151"/>
      <c r="U113" s="151"/>
      <c r="V113" s="151"/>
      <c r="W113" s="151"/>
      <c r="X113" s="151"/>
      <c r="Y113" s="151" t="s">
        <v>600</v>
      </c>
      <c r="Z113" s="151" t="s">
        <v>600</v>
      </c>
      <c r="AA113" s="151"/>
      <c r="AB113" s="151"/>
      <c r="AC113" s="165"/>
      <c r="AD113" s="165"/>
      <c r="AE113" s="94">
        <f t="shared" si="9"/>
        <v>2</v>
      </c>
      <c r="AF113" s="153">
        <f t="shared" si="10"/>
        <v>0.18181818181818182</v>
      </c>
      <c r="AG113" s="154">
        <f t="shared" si="6"/>
        <v>0.76515151515151514</v>
      </c>
      <c r="AH113" s="194">
        <f t="shared" si="11"/>
        <v>0.76515151515151514</v>
      </c>
      <c r="AI113" s="195">
        <v>0.76515151515151514</v>
      </c>
    </row>
    <row r="114" spans="1:35" ht="16.5" customHeight="1" x14ac:dyDescent="0.25">
      <c r="A114" s="139" t="s">
        <v>283</v>
      </c>
      <c r="B114" s="155" t="s">
        <v>857</v>
      </c>
      <c r="C114" s="156" t="s">
        <v>858</v>
      </c>
      <c r="D114" s="142"/>
      <c r="E114" s="142"/>
      <c r="F114" s="142"/>
      <c r="G114" s="142"/>
      <c r="H114" s="143"/>
      <c r="I114" s="144"/>
      <c r="J114" s="145"/>
      <c r="K114" s="143"/>
      <c r="L114" s="147"/>
      <c r="M114" s="147"/>
      <c r="N114" s="147"/>
      <c r="O114" s="147"/>
      <c r="P114" s="164"/>
      <c r="Q114" s="94">
        <f t="shared" si="7"/>
        <v>0</v>
      </c>
      <c r="R114" s="149">
        <f t="shared" si="8"/>
        <v>0</v>
      </c>
      <c r="S114" s="151"/>
      <c r="T114" s="151"/>
      <c r="U114" s="151"/>
      <c r="V114" s="151"/>
      <c r="W114" s="151"/>
      <c r="X114" s="151"/>
      <c r="Y114" s="151"/>
      <c r="Z114" s="151"/>
      <c r="AA114" s="151"/>
      <c r="AB114" s="151"/>
      <c r="AC114" s="165"/>
      <c r="AD114" s="165"/>
      <c r="AE114" s="94">
        <f t="shared" si="9"/>
        <v>0</v>
      </c>
      <c r="AF114" s="153">
        <f t="shared" si="10"/>
        <v>0</v>
      </c>
      <c r="AG114" s="154">
        <f t="shared" si="6"/>
        <v>0</v>
      </c>
      <c r="AH114" s="194">
        <f t="shared" si="11"/>
        <v>0</v>
      </c>
      <c r="AI114" s="195">
        <v>0</v>
      </c>
    </row>
    <row r="115" spans="1:35" ht="16.5" customHeight="1" x14ac:dyDescent="0.25">
      <c r="A115" s="139" t="s">
        <v>284</v>
      </c>
      <c r="B115" s="155" t="s">
        <v>859</v>
      </c>
      <c r="C115" s="156" t="s">
        <v>860</v>
      </c>
      <c r="D115" s="142"/>
      <c r="E115" s="142"/>
      <c r="F115" s="142"/>
      <c r="G115" s="142"/>
      <c r="H115" s="143"/>
      <c r="I115" s="144"/>
      <c r="J115" s="145"/>
      <c r="K115" s="143"/>
      <c r="L115" s="147"/>
      <c r="M115" s="147"/>
      <c r="N115" s="147"/>
      <c r="O115" s="147"/>
      <c r="P115" s="164"/>
      <c r="Q115" s="94">
        <f t="shared" si="7"/>
        <v>0</v>
      </c>
      <c r="R115" s="149">
        <f t="shared" si="8"/>
        <v>0</v>
      </c>
      <c r="S115" s="151"/>
      <c r="T115" s="151"/>
      <c r="U115" s="151"/>
      <c r="V115" s="151"/>
      <c r="W115" s="151"/>
      <c r="X115" s="151"/>
      <c r="Y115" s="151"/>
      <c r="Z115" s="151"/>
      <c r="AA115" s="151"/>
      <c r="AB115" s="151"/>
      <c r="AC115" s="165"/>
      <c r="AD115" s="165"/>
      <c r="AE115" s="94">
        <f t="shared" si="9"/>
        <v>0</v>
      </c>
      <c r="AF115" s="153">
        <f t="shared" si="10"/>
        <v>0</v>
      </c>
      <c r="AG115" s="154">
        <f t="shared" si="6"/>
        <v>0</v>
      </c>
      <c r="AH115" s="194">
        <f t="shared" si="11"/>
        <v>0</v>
      </c>
      <c r="AI115" s="195">
        <v>0</v>
      </c>
    </row>
    <row r="116" spans="1:35" ht="16.5" customHeight="1" x14ac:dyDescent="0.25">
      <c r="A116" s="139" t="s">
        <v>285</v>
      </c>
      <c r="B116" s="155" t="s">
        <v>766</v>
      </c>
      <c r="C116" s="156" t="s">
        <v>861</v>
      </c>
      <c r="D116" s="142" t="s">
        <v>600</v>
      </c>
      <c r="E116" s="142" t="s">
        <v>600</v>
      </c>
      <c r="F116" s="142"/>
      <c r="G116" s="142" t="s">
        <v>600</v>
      </c>
      <c r="H116" s="143"/>
      <c r="I116" s="144"/>
      <c r="J116" s="145"/>
      <c r="K116" s="143"/>
      <c r="L116" s="147"/>
      <c r="M116" s="147"/>
      <c r="N116" s="147"/>
      <c r="O116" s="147"/>
      <c r="P116" s="164"/>
      <c r="Q116" s="94">
        <f t="shared" si="7"/>
        <v>3</v>
      </c>
      <c r="R116" s="149">
        <f t="shared" si="8"/>
        <v>0.25</v>
      </c>
      <c r="S116" s="151"/>
      <c r="T116" s="151"/>
      <c r="U116" s="151"/>
      <c r="V116" s="151"/>
      <c r="W116" s="151"/>
      <c r="X116" s="151"/>
      <c r="Y116" s="151" t="s">
        <v>600</v>
      </c>
      <c r="Z116" s="151"/>
      <c r="AA116" s="151"/>
      <c r="AB116" s="151"/>
      <c r="AC116" s="165"/>
      <c r="AD116" s="165"/>
      <c r="AE116" s="94">
        <f t="shared" si="9"/>
        <v>1</v>
      </c>
      <c r="AF116" s="153">
        <f t="shared" si="10"/>
        <v>9.0909090909090912E-2</v>
      </c>
      <c r="AG116" s="154">
        <f t="shared" si="6"/>
        <v>0.34090909090909094</v>
      </c>
      <c r="AH116" s="194">
        <f t="shared" si="11"/>
        <v>0.34090909090909094</v>
      </c>
      <c r="AI116" s="195">
        <v>0.34090909090909094</v>
      </c>
    </row>
    <row r="117" spans="1:35" ht="16.5" customHeight="1" x14ac:dyDescent="0.25">
      <c r="A117" s="139" t="s">
        <v>286</v>
      </c>
      <c r="B117" s="155" t="s">
        <v>862</v>
      </c>
      <c r="C117" s="156" t="s">
        <v>860</v>
      </c>
      <c r="D117" s="142"/>
      <c r="E117" s="142" t="s">
        <v>600</v>
      </c>
      <c r="F117" s="142" t="s">
        <v>600</v>
      </c>
      <c r="G117" s="142"/>
      <c r="H117" s="143"/>
      <c r="I117" s="144"/>
      <c r="J117" s="145"/>
      <c r="K117" s="143"/>
      <c r="L117" s="147"/>
      <c r="M117" s="147"/>
      <c r="N117" s="147" t="s">
        <v>600</v>
      </c>
      <c r="O117" s="147" t="s">
        <v>600</v>
      </c>
      <c r="P117" s="164" t="s">
        <v>600</v>
      </c>
      <c r="Q117" s="94">
        <f t="shared" si="7"/>
        <v>5</v>
      </c>
      <c r="R117" s="149">
        <f t="shared" si="8"/>
        <v>0.41666666666666669</v>
      </c>
      <c r="S117" s="151" t="s">
        <v>600</v>
      </c>
      <c r="T117" s="151" t="s">
        <v>600</v>
      </c>
      <c r="U117" s="151"/>
      <c r="V117" s="151" t="s">
        <v>600</v>
      </c>
      <c r="W117" s="151" t="s">
        <v>600</v>
      </c>
      <c r="X117" s="151"/>
      <c r="Y117" s="151"/>
      <c r="Z117" s="151" t="s">
        <v>600</v>
      </c>
      <c r="AA117" s="151" t="s">
        <v>600</v>
      </c>
      <c r="AB117" s="151"/>
      <c r="AC117" s="165"/>
      <c r="AD117" s="165"/>
      <c r="AE117" s="94">
        <f t="shared" si="9"/>
        <v>6</v>
      </c>
      <c r="AF117" s="153">
        <f t="shared" si="10"/>
        <v>0.54545454545454541</v>
      </c>
      <c r="AG117" s="154">
        <f t="shared" si="6"/>
        <v>0.96212121212121215</v>
      </c>
      <c r="AH117" s="194">
        <f t="shared" si="11"/>
        <v>0.96212121212121215</v>
      </c>
      <c r="AI117" s="195">
        <v>0.96212121212121215</v>
      </c>
    </row>
    <row r="118" spans="1:35" ht="16.5" customHeight="1" x14ac:dyDescent="0.25">
      <c r="A118" s="139" t="s">
        <v>287</v>
      </c>
      <c r="B118" s="155" t="s">
        <v>863</v>
      </c>
      <c r="C118" s="156" t="s">
        <v>864</v>
      </c>
      <c r="D118" s="142" t="s">
        <v>600</v>
      </c>
      <c r="E118" s="142" t="s">
        <v>600</v>
      </c>
      <c r="F118" s="142" t="s">
        <v>600</v>
      </c>
      <c r="G118" s="142" t="s">
        <v>600</v>
      </c>
      <c r="H118" s="143"/>
      <c r="I118" s="144"/>
      <c r="J118" s="145"/>
      <c r="K118" s="143"/>
      <c r="L118" s="147"/>
      <c r="M118" s="147"/>
      <c r="N118" s="147" t="s">
        <v>600</v>
      </c>
      <c r="O118" s="147"/>
      <c r="P118" s="164"/>
      <c r="Q118" s="94">
        <f t="shared" si="7"/>
        <v>5</v>
      </c>
      <c r="R118" s="149">
        <f t="shared" si="8"/>
        <v>0.41666666666666669</v>
      </c>
      <c r="S118" s="151"/>
      <c r="T118" s="151"/>
      <c r="U118" s="151"/>
      <c r="V118" s="151"/>
      <c r="W118" s="151"/>
      <c r="X118" s="151"/>
      <c r="Y118" s="151" t="s">
        <v>600</v>
      </c>
      <c r="Z118" s="151" t="s">
        <v>600</v>
      </c>
      <c r="AA118" s="151"/>
      <c r="AB118" s="151"/>
      <c r="AC118" s="165"/>
      <c r="AD118" s="165"/>
      <c r="AE118" s="94">
        <f t="shared" si="9"/>
        <v>2</v>
      </c>
      <c r="AF118" s="153">
        <f t="shared" si="10"/>
        <v>0.18181818181818182</v>
      </c>
      <c r="AG118" s="154">
        <f t="shared" si="6"/>
        <v>0.59848484848484851</v>
      </c>
      <c r="AH118" s="194">
        <f t="shared" si="11"/>
        <v>0.59848484848484851</v>
      </c>
      <c r="AI118" s="195">
        <v>0.59848484848484851</v>
      </c>
    </row>
    <row r="119" spans="1:35" ht="16.5" customHeight="1" x14ac:dyDescent="0.25">
      <c r="A119" s="139" t="s">
        <v>288</v>
      </c>
      <c r="B119" s="155" t="s">
        <v>865</v>
      </c>
      <c r="C119" s="156" t="s">
        <v>789</v>
      </c>
      <c r="D119" s="142" t="s">
        <v>600</v>
      </c>
      <c r="E119" s="142"/>
      <c r="F119" s="142" t="s">
        <v>600</v>
      </c>
      <c r="G119" s="142" t="s">
        <v>600</v>
      </c>
      <c r="H119" s="143"/>
      <c r="I119" s="144"/>
      <c r="J119" s="145"/>
      <c r="K119" s="143"/>
      <c r="L119" s="147"/>
      <c r="M119" s="147"/>
      <c r="N119" s="147" t="s">
        <v>600</v>
      </c>
      <c r="O119" s="147" t="s">
        <v>600</v>
      </c>
      <c r="P119" s="164"/>
      <c r="Q119" s="94">
        <f t="shared" si="7"/>
        <v>5</v>
      </c>
      <c r="R119" s="149">
        <f t="shared" si="8"/>
        <v>0.41666666666666669</v>
      </c>
      <c r="S119" s="151"/>
      <c r="T119" s="151"/>
      <c r="U119" s="151"/>
      <c r="V119" s="151"/>
      <c r="W119" s="151"/>
      <c r="X119" s="151"/>
      <c r="Y119" s="151" t="s">
        <v>600</v>
      </c>
      <c r="Z119" s="151" t="s">
        <v>600</v>
      </c>
      <c r="AA119" s="151"/>
      <c r="AB119" s="151"/>
      <c r="AC119" s="165"/>
      <c r="AD119" s="165"/>
      <c r="AE119" s="94">
        <f t="shared" si="9"/>
        <v>2</v>
      </c>
      <c r="AF119" s="153">
        <f t="shared" si="10"/>
        <v>0.18181818181818182</v>
      </c>
      <c r="AG119" s="154">
        <f t="shared" si="6"/>
        <v>0.59848484848484851</v>
      </c>
      <c r="AH119" s="194">
        <f t="shared" si="11"/>
        <v>0.59848484848484851</v>
      </c>
      <c r="AI119" s="195">
        <v>0.59848484848484851</v>
      </c>
    </row>
    <row r="120" spans="1:35" ht="16.5" customHeight="1" x14ac:dyDescent="0.25">
      <c r="A120" s="139" t="s">
        <v>289</v>
      </c>
      <c r="B120" s="155" t="s">
        <v>777</v>
      </c>
      <c r="C120" s="156" t="s">
        <v>839</v>
      </c>
      <c r="D120" s="142"/>
      <c r="E120" s="142"/>
      <c r="F120" s="142"/>
      <c r="G120" s="142"/>
      <c r="H120" s="143"/>
      <c r="I120" s="144"/>
      <c r="J120" s="145"/>
      <c r="K120" s="143"/>
      <c r="L120" s="147"/>
      <c r="M120" s="147"/>
      <c r="N120" s="147"/>
      <c r="O120" s="147"/>
      <c r="P120" s="164"/>
      <c r="Q120" s="94">
        <f t="shared" si="7"/>
        <v>0</v>
      </c>
      <c r="R120" s="149">
        <f t="shared" si="8"/>
        <v>0</v>
      </c>
      <c r="S120" s="151"/>
      <c r="T120" s="151"/>
      <c r="U120" s="151"/>
      <c r="V120" s="151"/>
      <c r="W120" s="151"/>
      <c r="X120" s="151"/>
      <c r="Y120" s="151"/>
      <c r="Z120" s="151"/>
      <c r="AA120" s="151"/>
      <c r="AB120" s="151"/>
      <c r="AC120" s="165"/>
      <c r="AD120" s="165"/>
      <c r="AE120" s="94">
        <f t="shared" si="9"/>
        <v>0</v>
      </c>
      <c r="AF120" s="153">
        <f t="shared" si="10"/>
        <v>0</v>
      </c>
      <c r="AG120" s="154">
        <f t="shared" si="6"/>
        <v>0</v>
      </c>
      <c r="AH120" s="194">
        <f t="shared" si="11"/>
        <v>0</v>
      </c>
      <c r="AI120" s="195">
        <v>0</v>
      </c>
    </row>
    <row r="121" spans="1:35" ht="16.5" customHeight="1" x14ac:dyDescent="0.25">
      <c r="A121" s="139" t="s">
        <v>290</v>
      </c>
      <c r="B121" s="155" t="s">
        <v>866</v>
      </c>
      <c r="C121" s="156" t="s">
        <v>818</v>
      </c>
      <c r="D121" s="142"/>
      <c r="E121" s="142"/>
      <c r="F121" s="142"/>
      <c r="G121" s="142"/>
      <c r="H121" s="143"/>
      <c r="I121" s="144"/>
      <c r="J121" s="145" t="s">
        <v>600</v>
      </c>
      <c r="K121" s="143"/>
      <c r="L121" s="147" t="s">
        <v>600</v>
      </c>
      <c r="M121" s="147"/>
      <c r="N121" s="147" t="s">
        <v>600</v>
      </c>
      <c r="O121" s="147" t="s">
        <v>600</v>
      </c>
      <c r="P121" s="164" t="s">
        <v>600</v>
      </c>
      <c r="Q121" s="94">
        <f t="shared" si="7"/>
        <v>5</v>
      </c>
      <c r="R121" s="149">
        <f t="shared" si="8"/>
        <v>0.41666666666666669</v>
      </c>
      <c r="S121" s="151"/>
      <c r="T121" s="151" t="s">
        <v>600</v>
      </c>
      <c r="U121" s="151"/>
      <c r="V121" s="151"/>
      <c r="W121" s="151"/>
      <c r="X121" s="151"/>
      <c r="Y121" s="151"/>
      <c r="Z121" s="151" t="s">
        <v>600</v>
      </c>
      <c r="AA121" s="151"/>
      <c r="AB121" s="151"/>
      <c r="AC121" s="165"/>
      <c r="AD121" s="165"/>
      <c r="AE121" s="94">
        <f t="shared" si="9"/>
        <v>2</v>
      </c>
      <c r="AF121" s="153">
        <f t="shared" si="10"/>
        <v>0.18181818181818182</v>
      </c>
      <c r="AG121" s="154">
        <f t="shared" si="6"/>
        <v>0.59848484848484851</v>
      </c>
      <c r="AH121" s="194">
        <f t="shared" si="11"/>
        <v>0.59848484848484851</v>
      </c>
      <c r="AI121" s="195">
        <v>0.59848484848484851</v>
      </c>
    </row>
    <row r="122" spans="1:35" ht="16.5" customHeight="1" x14ac:dyDescent="0.25">
      <c r="A122" s="139" t="s">
        <v>291</v>
      </c>
      <c r="B122" s="155" t="s">
        <v>867</v>
      </c>
      <c r="C122" s="156" t="s">
        <v>791</v>
      </c>
      <c r="D122" s="142" t="s">
        <v>600</v>
      </c>
      <c r="E122" s="142" t="s">
        <v>600</v>
      </c>
      <c r="F122" s="142" t="s">
        <v>600</v>
      </c>
      <c r="G122" s="142" t="s">
        <v>600</v>
      </c>
      <c r="H122" s="143"/>
      <c r="I122" s="144"/>
      <c r="J122" s="145"/>
      <c r="K122" s="143"/>
      <c r="L122" s="147"/>
      <c r="M122" s="147"/>
      <c r="N122" s="147" t="s">
        <v>600</v>
      </c>
      <c r="O122" s="147" t="s">
        <v>600</v>
      </c>
      <c r="P122" s="164" t="s">
        <v>600</v>
      </c>
      <c r="Q122" s="94">
        <f t="shared" si="7"/>
        <v>7</v>
      </c>
      <c r="R122" s="149">
        <f t="shared" si="8"/>
        <v>0.58333333333333337</v>
      </c>
      <c r="S122" s="151" t="s">
        <v>600</v>
      </c>
      <c r="T122" s="151"/>
      <c r="U122" s="151"/>
      <c r="V122" s="151"/>
      <c r="W122" s="151"/>
      <c r="X122" s="151"/>
      <c r="Y122" s="151" t="s">
        <v>600</v>
      </c>
      <c r="Z122" s="151"/>
      <c r="AA122" s="151"/>
      <c r="AB122" s="151"/>
      <c r="AC122" s="165"/>
      <c r="AD122" s="165"/>
      <c r="AE122" s="94">
        <f t="shared" si="9"/>
        <v>2</v>
      </c>
      <c r="AF122" s="153">
        <f t="shared" si="10"/>
        <v>0.18181818181818182</v>
      </c>
      <c r="AG122" s="154">
        <f t="shared" si="6"/>
        <v>0.76515151515151514</v>
      </c>
      <c r="AH122" s="194">
        <f t="shared" si="11"/>
        <v>0.76515151515151514</v>
      </c>
      <c r="AI122" s="195">
        <v>0.76515151515151514</v>
      </c>
    </row>
    <row r="123" spans="1:35" ht="16.5" customHeight="1" x14ac:dyDescent="0.25">
      <c r="A123" s="139" t="s">
        <v>292</v>
      </c>
      <c r="B123" s="155" t="s">
        <v>868</v>
      </c>
      <c r="C123" s="156" t="s">
        <v>869</v>
      </c>
      <c r="D123" s="142" t="s">
        <v>600</v>
      </c>
      <c r="E123" s="142" t="s">
        <v>600</v>
      </c>
      <c r="F123" s="142" t="s">
        <v>600</v>
      </c>
      <c r="G123" s="142" t="s">
        <v>600</v>
      </c>
      <c r="H123" s="143"/>
      <c r="I123" s="144"/>
      <c r="J123" s="145" t="s">
        <v>600</v>
      </c>
      <c r="K123" s="143"/>
      <c r="L123" s="147" t="s">
        <v>600</v>
      </c>
      <c r="M123" s="147"/>
      <c r="N123" s="147" t="s">
        <v>600</v>
      </c>
      <c r="O123" s="147" t="s">
        <v>600</v>
      </c>
      <c r="P123" s="164" t="s">
        <v>600</v>
      </c>
      <c r="Q123" s="94">
        <f t="shared" si="7"/>
        <v>9</v>
      </c>
      <c r="R123" s="149">
        <f t="shared" si="8"/>
        <v>0.75</v>
      </c>
      <c r="S123" s="151"/>
      <c r="T123" s="151"/>
      <c r="U123" s="151"/>
      <c r="V123" s="151"/>
      <c r="W123" s="151"/>
      <c r="X123" s="151"/>
      <c r="Y123" s="151" t="s">
        <v>600</v>
      </c>
      <c r="Z123" s="151" t="s">
        <v>600</v>
      </c>
      <c r="AA123" s="151"/>
      <c r="AB123" s="151"/>
      <c r="AC123" s="165"/>
      <c r="AD123" s="165"/>
      <c r="AE123" s="94">
        <f t="shared" si="9"/>
        <v>2</v>
      </c>
      <c r="AF123" s="153">
        <f t="shared" si="10"/>
        <v>0.18181818181818182</v>
      </c>
      <c r="AG123" s="154">
        <f t="shared" si="6"/>
        <v>0.93181818181818188</v>
      </c>
      <c r="AH123" s="194">
        <f t="shared" si="11"/>
        <v>0.93181818181818188</v>
      </c>
      <c r="AI123" s="195">
        <v>0.93181818181818188</v>
      </c>
    </row>
    <row r="124" spans="1:35" ht="16.5" customHeight="1" x14ac:dyDescent="0.25">
      <c r="A124" s="139" t="s">
        <v>142</v>
      </c>
      <c r="B124" s="155" t="s">
        <v>870</v>
      </c>
      <c r="C124" s="156" t="s">
        <v>871</v>
      </c>
      <c r="D124" s="142" t="s">
        <v>600</v>
      </c>
      <c r="E124" s="142" t="s">
        <v>600</v>
      </c>
      <c r="F124" s="142" t="s">
        <v>600</v>
      </c>
      <c r="G124" s="142" t="s">
        <v>600</v>
      </c>
      <c r="H124" s="143"/>
      <c r="I124" s="144"/>
      <c r="J124" s="145"/>
      <c r="K124" s="143"/>
      <c r="L124" s="147"/>
      <c r="M124" s="147"/>
      <c r="N124" s="147" t="s">
        <v>600</v>
      </c>
      <c r="O124" s="147"/>
      <c r="P124" s="164"/>
      <c r="Q124" s="94">
        <f t="shared" si="7"/>
        <v>5</v>
      </c>
      <c r="R124" s="149">
        <f t="shared" si="8"/>
        <v>0.41666666666666669</v>
      </c>
      <c r="S124" s="151"/>
      <c r="T124" s="151"/>
      <c r="U124" s="151"/>
      <c r="V124" s="151"/>
      <c r="W124" s="151"/>
      <c r="X124" s="151"/>
      <c r="Y124" s="151" t="s">
        <v>600</v>
      </c>
      <c r="Z124" s="151" t="s">
        <v>600</v>
      </c>
      <c r="AA124" s="151"/>
      <c r="AB124" s="151"/>
      <c r="AC124" s="165"/>
      <c r="AD124" s="165"/>
      <c r="AE124" s="94">
        <f t="shared" si="9"/>
        <v>2</v>
      </c>
      <c r="AF124" s="153">
        <f t="shared" si="10"/>
        <v>0.18181818181818182</v>
      </c>
      <c r="AG124" s="154">
        <f t="shared" si="6"/>
        <v>0.59848484848484851</v>
      </c>
      <c r="AH124" s="194">
        <f t="shared" si="11"/>
        <v>0.59848484848484851</v>
      </c>
      <c r="AI124" s="195">
        <v>0.59848484848484851</v>
      </c>
    </row>
    <row r="125" spans="1:35" ht="16.5" customHeight="1" x14ac:dyDescent="0.25">
      <c r="A125" s="139" t="s">
        <v>293</v>
      </c>
      <c r="B125" s="155" t="s">
        <v>872</v>
      </c>
      <c r="C125" s="156" t="s">
        <v>778</v>
      </c>
      <c r="D125" s="142" t="s">
        <v>600</v>
      </c>
      <c r="E125" s="142" t="s">
        <v>600</v>
      </c>
      <c r="F125" s="142" t="s">
        <v>600</v>
      </c>
      <c r="G125" s="142" t="s">
        <v>600</v>
      </c>
      <c r="H125" s="143"/>
      <c r="I125" s="144"/>
      <c r="J125" s="145"/>
      <c r="K125" s="143"/>
      <c r="L125" s="147"/>
      <c r="M125" s="147"/>
      <c r="N125" s="147" t="s">
        <v>600</v>
      </c>
      <c r="O125" s="147" t="s">
        <v>600</v>
      </c>
      <c r="P125" s="164"/>
      <c r="Q125" s="94">
        <f t="shared" si="7"/>
        <v>6</v>
      </c>
      <c r="R125" s="149">
        <f t="shared" si="8"/>
        <v>0.5</v>
      </c>
      <c r="S125" s="151"/>
      <c r="T125" s="151"/>
      <c r="U125" s="151"/>
      <c r="V125" s="151"/>
      <c r="W125" s="151"/>
      <c r="X125" s="151"/>
      <c r="Y125" s="151" t="s">
        <v>600</v>
      </c>
      <c r="Z125" s="151" t="s">
        <v>600</v>
      </c>
      <c r="AA125" s="151"/>
      <c r="AB125" s="151"/>
      <c r="AC125" s="165"/>
      <c r="AD125" s="165"/>
      <c r="AE125" s="94">
        <f t="shared" si="9"/>
        <v>2</v>
      </c>
      <c r="AF125" s="153">
        <f t="shared" si="10"/>
        <v>0.18181818181818182</v>
      </c>
      <c r="AG125" s="154">
        <f t="shared" si="6"/>
        <v>0.68181818181818188</v>
      </c>
      <c r="AH125" s="194">
        <f t="shared" si="11"/>
        <v>0.68181818181818188</v>
      </c>
      <c r="AI125" s="195">
        <v>0.68181818181818188</v>
      </c>
    </row>
    <row r="126" spans="1:35" ht="16.5" customHeight="1" x14ac:dyDescent="0.25">
      <c r="A126" s="139" t="s">
        <v>294</v>
      </c>
      <c r="B126" s="155" t="s">
        <v>873</v>
      </c>
      <c r="C126" s="156" t="s">
        <v>760</v>
      </c>
      <c r="D126" s="142"/>
      <c r="E126" s="142"/>
      <c r="F126" s="142"/>
      <c r="G126" s="142"/>
      <c r="H126" s="143"/>
      <c r="I126" s="144"/>
      <c r="J126" s="145"/>
      <c r="K126" s="143"/>
      <c r="L126" s="147"/>
      <c r="M126" s="147"/>
      <c r="N126" s="147"/>
      <c r="O126" s="147"/>
      <c r="P126" s="164"/>
      <c r="Q126" s="94">
        <f t="shared" si="7"/>
        <v>0</v>
      </c>
      <c r="R126" s="149">
        <f t="shared" si="8"/>
        <v>0</v>
      </c>
      <c r="S126" s="151"/>
      <c r="T126" s="151"/>
      <c r="U126" s="151"/>
      <c r="V126" s="151"/>
      <c r="W126" s="151"/>
      <c r="X126" s="151"/>
      <c r="Y126" s="151"/>
      <c r="Z126" s="151"/>
      <c r="AA126" s="151"/>
      <c r="AB126" s="151"/>
      <c r="AC126" s="165"/>
      <c r="AD126" s="165"/>
      <c r="AE126" s="94">
        <f t="shared" si="9"/>
        <v>0</v>
      </c>
      <c r="AF126" s="153">
        <f t="shared" si="10"/>
        <v>0</v>
      </c>
      <c r="AG126" s="154">
        <f t="shared" si="6"/>
        <v>0</v>
      </c>
      <c r="AH126" s="194">
        <f t="shared" si="11"/>
        <v>0</v>
      </c>
      <c r="AI126" s="195">
        <v>0</v>
      </c>
    </row>
    <row r="127" spans="1:35" ht="16.5" customHeight="1" x14ac:dyDescent="0.25">
      <c r="A127" s="139" t="s">
        <v>295</v>
      </c>
      <c r="B127" s="155" t="s">
        <v>874</v>
      </c>
      <c r="C127" s="156" t="s">
        <v>780</v>
      </c>
      <c r="D127" s="142" t="s">
        <v>600</v>
      </c>
      <c r="E127" s="142" t="s">
        <v>600</v>
      </c>
      <c r="F127" s="142" t="s">
        <v>600</v>
      </c>
      <c r="G127" s="142" t="s">
        <v>600</v>
      </c>
      <c r="H127" s="143"/>
      <c r="I127" s="144"/>
      <c r="J127" s="145" t="s">
        <v>600</v>
      </c>
      <c r="K127" s="143"/>
      <c r="L127" s="147" t="s">
        <v>600</v>
      </c>
      <c r="M127" s="147"/>
      <c r="N127" s="147" t="s">
        <v>600</v>
      </c>
      <c r="O127" s="147" t="s">
        <v>600</v>
      </c>
      <c r="P127" s="164" t="s">
        <v>600</v>
      </c>
      <c r="Q127" s="94">
        <f t="shared" si="7"/>
        <v>9</v>
      </c>
      <c r="R127" s="149">
        <f t="shared" si="8"/>
        <v>0.75</v>
      </c>
      <c r="S127" s="151"/>
      <c r="T127" s="151"/>
      <c r="U127" s="151"/>
      <c r="V127" s="151" t="s">
        <v>600</v>
      </c>
      <c r="W127" s="151"/>
      <c r="X127" s="151"/>
      <c r="Y127" s="151" t="s">
        <v>600</v>
      </c>
      <c r="Z127" s="151" t="s">
        <v>600</v>
      </c>
      <c r="AA127" s="151"/>
      <c r="AB127" s="151"/>
      <c r="AC127" s="165"/>
      <c r="AD127" s="165"/>
      <c r="AE127" s="94">
        <f t="shared" si="9"/>
        <v>3</v>
      </c>
      <c r="AF127" s="153">
        <f t="shared" si="10"/>
        <v>0.27272727272727271</v>
      </c>
      <c r="AG127" s="154">
        <f t="shared" si="6"/>
        <v>1.0227272727272727</v>
      </c>
      <c r="AH127" s="194">
        <f t="shared" si="11"/>
        <v>1</v>
      </c>
      <c r="AI127" s="195">
        <v>1</v>
      </c>
    </row>
    <row r="128" spans="1:35" ht="16.5" customHeight="1" x14ac:dyDescent="0.25">
      <c r="A128" s="139" t="s">
        <v>296</v>
      </c>
      <c r="B128" s="155" t="s">
        <v>875</v>
      </c>
      <c r="C128" s="156" t="s">
        <v>708</v>
      </c>
      <c r="D128" s="142"/>
      <c r="E128" s="142"/>
      <c r="F128" s="142"/>
      <c r="G128" s="142"/>
      <c r="H128" s="143" t="s">
        <v>600</v>
      </c>
      <c r="I128" s="144"/>
      <c r="J128" s="145"/>
      <c r="K128" s="143"/>
      <c r="L128" s="147" t="s">
        <v>600</v>
      </c>
      <c r="M128" s="147"/>
      <c r="N128" s="147" t="s">
        <v>600</v>
      </c>
      <c r="O128" s="147" t="s">
        <v>600</v>
      </c>
      <c r="P128" s="164" t="s">
        <v>600</v>
      </c>
      <c r="Q128" s="94">
        <f t="shared" si="7"/>
        <v>5</v>
      </c>
      <c r="R128" s="149">
        <f t="shared" si="8"/>
        <v>0.41666666666666669</v>
      </c>
      <c r="S128" s="151" t="s">
        <v>600</v>
      </c>
      <c r="T128" s="151" t="s">
        <v>600</v>
      </c>
      <c r="U128" s="151"/>
      <c r="V128" s="151" t="s">
        <v>600</v>
      </c>
      <c r="W128" s="151" t="s">
        <v>600</v>
      </c>
      <c r="X128" s="151" t="s">
        <v>600</v>
      </c>
      <c r="Y128" s="151" t="s">
        <v>600</v>
      </c>
      <c r="Z128" s="151" t="s">
        <v>600</v>
      </c>
      <c r="AA128" s="151"/>
      <c r="AB128" s="151" t="s">
        <v>600</v>
      </c>
      <c r="AC128" s="165" t="s">
        <v>600</v>
      </c>
      <c r="AD128" s="165"/>
      <c r="AE128" s="94">
        <f t="shared" si="9"/>
        <v>9</v>
      </c>
      <c r="AF128" s="153">
        <f t="shared" si="10"/>
        <v>0.81818181818181823</v>
      </c>
      <c r="AG128" s="154">
        <f t="shared" si="6"/>
        <v>1.2348484848484849</v>
      </c>
      <c r="AH128" s="194">
        <f t="shared" si="11"/>
        <v>1</v>
      </c>
      <c r="AI128" s="195">
        <v>1</v>
      </c>
    </row>
    <row r="129" spans="1:35" ht="16.5" customHeight="1" x14ac:dyDescent="0.25">
      <c r="A129" s="139" t="s">
        <v>297</v>
      </c>
      <c r="B129" s="155" t="s">
        <v>855</v>
      </c>
      <c r="C129" s="156" t="s">
        <v>760</v>
      </c>
      <c r="D129" s="142"/>
      <c r="E129" s="142"/>
      <c r="F129" s="142"/>
      <c r="G129" s="142"/>
      <c r="H129" s="143" t="s">
        <v>600</v>
      </c>
      <c r="I129" s="144" t="s">
        <v>600</v>
      </c>
      <c r="J129" s="145"/>
      <c r="K129" s="143"/>
      <c r="L129" s="147"/>
      <c r="M129" s="147"/>
      <c r="N129" s="147"/>
      <c r="O129" s="147"/>
      <c r="P129" s="164"/>
      <c r="Q129" s="94">
        <f t="shared" si="7"/>
        <v>2</v>
      </c>
      <c r="R129" s="149">
        <f t="shared" si="8"/>
        <v>0.16666666666666666</v>
      </c>
      <c r="S129" s="151" t="s">
        <v>600</v>
      </c>
      <c r="T129" s="151" t="s">
        <v>600</v>
      </c>
      <c r="U129" s="151"/>
      <c r="V129" s="151"/>
      <c r="W129" s="151"/>
      <c r="X129" s="151"/>
      <c r="Y129" s="151"/>
      <c r="Z129" s="151"/>
      <c r="AA129" s="151"/>
      <c r="AB129" s="151"/>
      <c r="AC129" s="165"/>
      <c r="AD129" s="165"/>
      <c r="AE129" s="94">
        <f t="shared" si="9"/>
        <v>2</v>
      </c>
      <c r="AF129" s="153">
        <f t="shared" si="10"/>
        <v>0.18181818181818182</v>
      </c>
      <c r="AG129" s="154">
        <f t="shared" si="6"/>
        <v>0.34848484848484851</v>
      </c>
      <c r="AH129" s="194">
        <f t="shared" si="11"/>
        <v>0.34848484848484851</v>
      </c>
      <c r="AI129" s="195">
        <v>0.34848484848484851</v>
      </c>
    </row>
    <row r="130" spans="1:35" ht="16.5" customHeight="1" x14ac:dyDescent="0.25">
      <c r="A130" s="139" t="s">
        <v>298</v>
      </c>
      <c r="B130" s="155" t="s">
        <v>876</v>
      </c>
      <c r="C130" s="156" t="s">
        <v>877</v>
      </c>
      <c r="D130" s="142"/>
      <c r="E130" s="142"/>
      <c r="F130" s="142"/>
      <c r="G130" s="142"/>
      <c r="H130" s="143"/>
      <c r="I130" s="144"/>
      <c r="J130" s="145"/>
      <c r="K130" s="143"/>
      <c r="L130" s="147"/>
      <c r="M130" s="147"/>
      <c r="N130" s="147"/>
      <c r="O130" s="147"/>
      <c r="P130" s="164"/>
      <c r="Q130" s="94">
        <f t="shared" si="7"/>
        <v>0</v>
      </c>
      <c r="R130" s="149">
        <f t="shared" si="8"/>
        <v>0</v>
      </c>
      <c r="S130" s="151"/>
      <c r="T130" s="151"/>
      <c r="U130" s="151"/>
      <c r="V130" s="151"/>
      <c r="W130" s="151"/>
      <c r="X130" s="151"/>
      <c r="Y130" s="151"/>
      <c r="Z130" s="151"/>
      <c r="AA130" s="151"/>
      <c r="AB130" s="151"/>
      <c r="AC130" s="165"/>
      <c r="AD130" s="165"/>
      <c r="AE130" s="94">
        <f t="shared" si="9"/>
        <v>0</v>
      </c>
      <c r="AF130" s="153">
        <f t="shared" si="10"/>
        <v>0</v>
      </c>
      <c r="AG130" s="154">
        <f t="shared" si="6"/>
        <v>0</v>
      </c>
      <c r="AH130" s="194">
        <f t="shared" si="11"/>
        <v>0</v>
      </c>
      <c r="AI130" s="195">
        <v>0</v>
      </c>
    </row>
    <row r="131" spans="1:35" ht="16.5" customHeight="1" x14ac:dyDescent="0.25">
      <c r="A131" s="139" t="s">
        <v>299</v>
      </c>
      <c r="B131" s="155" t="s">
        <v>878</v>
      </c>
      <c r="C131" s="156" t="s">
        <v>778</v>
      </c>
      <c r="D131" s="142"/>
      <c r="E131" s="142" t="s">
        <v>600</v>
      </c>
      <c r="F131" s="142" t="s">
        <v>600</v>
      </c>
      <c r="G131" s="142"/>
      <c r="H131" s="143" t="s">
        <v>600</v>
      </c>
      <c r="I131" s="144"/>
      <c r="J131" s="145"/>
      <c r="K131" s="143"/>
      <c r="L131" s="147"/>
      <c r="M131" s="147"/>
      <c r="N131" s="147"/>
      <c r="O131" s="147"/>
      <c r="P131" s="164"/>
      <c r="Q131" s="94">
        <f t="shared" si="7"/>
        <v>3</v>
      </c>
      <c r="R131" s="149">
        <f t="shared" si="8"/>
        <v>0.25</v>
      </c>
      <c r="S131" s="151"/>
      <c r="T131" s="151"/>
      <c r="U131" s="151"/>
      <c r="V131" s="151"/>
      <c r="W131" s="151"/>
      <c r="X131" s="151"/>
      <c r="Y131" s="151"/>
      <c r="Z131" s="151"/>
      <c r="AA131" s="151"/>
      <c r="AB131" s="151"/>
      <c r="AC131" s="165"/>
      <c r="AD131" s="165"/>
      <c r="AE131" s="94">
        <f t="shared" si="9"/>
        <v>0</v>
      </c>
      <c r="AF131" s="153">
        <f t="shared" si="10"/>
        <v>0</v>
      </c>
      <c r="AG131" s="154">
        <f t="shared" si="6"/>
        <v>0.25</v>
      </c>
      <c r="AH131" s="194">
        <f t="shared" si="11"/>
        <v>0.25</v>
      </c>
      <c r="AI131" s="195">
        <v>0.25</v>
      </c>
    </row>
    <row r="132" spans="1:35" ht="16.5" customHeight="1" x14ac:dyDescent="0.25">
      <c r="A132" s="139" t="s">
        <v>300</v>
      </c>
      <c r="B132" s="155" t="s">
        <v>879</v>
      </c>
      <c r="C132" s="156" t="s">
        <v>880</v>
      </c>
      <c r="D132" s="142"/>
      <c r="E132" s="142"/>
      <c r="F132" s="142"/>
      <c r="G132" s="142"/>
      <c r="H132" s="143"/>
      <c r="I132" s="144" t="s">
        <v>600</v>
      </c>
      <c r="J132" s="145"/>
      <c r="K132" s="143"/>
      <c r="L132" s="147" t="s">
        <v>600</v>
      </c>
      <c r="M132" s="147"/>
      <c r="N132" s="147" t="s">
        <v>600</v>
      </c>
      <c r="O132" s="147" t="s">
        <v>600</v>
      </c>
      <c r="P132" s="164" t="s">
        <v>600</v>
      </c>
      <c r="Q132" s="94">
        <f t="shared" si="7"/>
        <v>5</v>
      </c>
      <c r="R132" s="149">
        <f t="shared" si="8"/>
        <v>0.41666666666666669</v>
      </c>
      <c r="S132" s="151" t="s">
        <v>600</v>
      </c>
      <c r="T132" s="151" t="s">
        <v>600</v>
      </c>
      <c r="U132" s="151" t="s">
        <v>600</v>
      </c>
      <c r="V132" s="151" t="s">
        <v>600</v>
      </c>
      <c r="W132" s="151" t="s">
        <v>600</v>
      </c>
      <c r="X132" s="151" t="s">
        <v>600</v>
      </c>
      <c r="Y132" s="151" t="s">
        <v>600</v>
      </c>
      <c r="Z132" s="151" t="s">
        <v>600</v>
      </c>
      <c r="AA132" s="151" t="s">
        <v>600</v>
      </c>
      <c r="AB132" s="151" t="s">
        <v>600</v>
      </c>
      <c r="AC132" s="165" t="s">
        <v>600</v>
      </c>
      <c r="AD132" s="165"/>
      <c r="AE132" s="94">
        <f t="shared" si="9"/>
        <v>11</v>
      </c>
      <c r="AF132" s="153">
        <f t="shared" si="10"/>
        <v>1</v>
      </c>
      <c r="AG132" s="154">
        <f t="shared" si="6"/>
        <v>1.4166666666666667</v>
      </c>
      <c r="AH132" s="194">
        <f t="shared" si="11"/>
        <v>1</v>
      </c>
      <c r="AI132" s="195">
        <v>1</v>
      </c>
    </row>
    <row r="133" spans="1:35" ht="16.5" customHeight="1" x14ac:dyDescent="0.25">
      <c r="A133" s="139" t="s">
        <v>301</v>
      </c>
      <c r="B133" s="155" t="s">
        <v>707</v>
      </c>
      <c r="C133" s="156" t="s">
        <v>881</v>
      </c>
      <c r="D133" s="142" t="s">
        <v>600</v>
      </c>
      <c r="E133" s="142" t="s">
        <v>600</v>
      </c>
      <c r="F133" s="142"/>
      <c r="G133" s="142"/>
      <c r="H133" s="143" t="s">
        <v>600</v>
      </c>
      <c r="I133" s="144" t="s">
        <v>600</v>
      </c>
      <c r="J133" s="145"/>
      <c r="K133" s="143"/>
      <c r="L133" s="147"/>
      <c r="M133" s="147"/>
      <c r="N133" s="147"/>
      <c r="O133" s="147"/>
      <c r="P133" s="164"/>
      <c r="Q133" s="94">
        <f t="shared" si="7"/>
        <v>4</v>
      </c>
      <c r="R133" s="149">
        <f t="shared" si="8"/>
        <v>0.33333333333333331</v>
      </c>
      <c r="S133" s="151" t="s">
        <v>600</v>
      </c>
      <c r="T133" s="151" t="s">
        <v>600</v>
      </c>
      <c r="U133" s="151"/>
      <c r="V133" s="151"/>
      <c r="W133" s="151"/>
      <c r="X133" s="151"/>
      <c r="Y133" s="151"/>
      <c r="Z133" s="151"/>
      <c r="AA133" s="151"/>
      <c r="AB133" s="151"/>
      <c r="AC133" s="165"/>
      <c r="AD133" s="165"/>
      <c r="AE133" s="94">
        <f t="shared" si="9"/>
        <v>2</v>
      </c>
      <c r="AF133" s="153">
        <f t="shared" si="10"/>
        <v>0.18181818181818182</v>
      </c>
      <c r="AG133" s="154">
        <f t="shared" si="6"/>
        <v>0.51515151515151514</v>
      </c>
      <c r="AH133" s="194">
        <f t="shared" si="11"/>
        <v>0.51515151515151514</v>
      </c>
      <c r="AI133" s="195">
        <v>0.51515151515151514</v>
      </c>
    </row>
    <row r="134" spans="1:35" ht="16.5" customHeight="1" x14ac:dyDescent="0.25">
      <c r="A134" s="139" t="s">
        <v>302</v>
      </c>
      <c r="B134" s="155" t="s">
        <v>882</v>
      </c>
      <c r="C134" s="156" t="s">
        <v>797</v>
      </c>
      <c r="D134" s="142"/>
      <c r="E134" s="142"/>
      <c r="F134" s="142"/>
      <c r="G134" s="142"/>
      <c r="H134" s="143"/>
      <c r="I134" s="144" t="s">
        <v>600</v>
      </c>
      <c r="J134" s="145"/>
      <c r="K134" s="143"/>
      <c r="L134" s="147"/>
      <c r="M134" s="147"/>
      <c r="N134" s="147"/>
      <c r="O134" s="147"/>
      <c r="P134" s="164" t="s">
        <v>600</v>
      </c>
      <c r="Q134" s="94">
        <f t="shared" si="7"/>
        <v>2</v>
      </c>
      <c r="R134" s="149">
        <f t="shared" si="8"/>
        <v>0.16666666666666666</v>
      </c>
      <c r="S134" s="151" t="s">
        <v>600</v>
      </c>
      <c r="T134" s="151" t="s">
        <v>600</v>
      </c>
      <c r="U134" s="151" t="s">
        <v>600</v>
      </c>
      <c r="V134" s="151" t="s">
        <v>600</v>
      </c>
      <c r="W134" s="151" t="s">
        <v>600</v>
      </c>
      <c r="X134" s="151" t="s">
        <v>600</v>
      </c>
      <c r="Y134" s="151" t="s">
        <v>600</v>
      </c>
      <c r="Z134" s="151"/>
      <c r="AA134" s="151" t="s">
        <v>600</v>
      </c>
      <c r="AB134" s="151" t="s">
        <v>600</v>
      </c>
      <c r="AC134" s="165"/>
      <c r="AD134" s="165"/>
      <c r="AE134" s="94">
        <f t="shared" si="9"/>
        <v>9</v>
      </c>
      <c r="AF134" s="153">
        <f t="shared" si="10"/>
        <v>0.81818181818181823</v>
      </c>
      <c r="AG134" s="154">
        <f t="shared" si="6"/>
        <v>0.98484848484848486</v>
      </c>
      <c r="AH134" s="194">
        <f t="shared" si="11"/>
        <v>0.98484848484848486</v>
      </c>
      <c r="AI134" s="195">
        <v>0.98484848484848486</v>
      </c>
    </row>
    <row r="135" spans="1:35" ht="16.5" customHeight="1" x14ac:dyDescent="0.25">
      <c r="A135" s="139" t="s">
        <v>303</v>
      </c>
      <c r="B135" s="155" t="s">
        <v>883</v>
      </c>
      <c r="C135" s="156" t="s">
        <v>884</v>
      </c>
      <c r="D135" s="142"/>
      <c r="E135" s="142"/>
      <c r="F135" s="142"/>
      <c r="G135" s="142"/>
      <c r="H135" s="143"/>
      <c r="I135" s="144" t="s">
        <v>600</v>
      </c>
      <c r="J135" s="145"/>
      <c r="K135" s="143"/>
      <c r="L135" s="147" t="s">
        <v>600</v>
      </c>
      <c r="M135" s="147"/>
      <c r="N135" s="147" t="s">
        <v>600</v>
      </c>
      <c r="O135" s="147" t="s">
        <v>600</v>
      </c>
      <c r="P135" s="164" t="s">
        <v>600</v>
      </c>
      <c r="Q135" s="94">
        <f t="shared" si="7"/>
        <v>5</v>
      </c>
      <c r="R135" s="149">
        <f t="shared" si="8"/>
        <v>0.41666666666666669</v>
      </c>
      <c r="S135" s="151" t="s">
        <v>600</v>
      </c>
      <c r="T135" s="151" t="s">
        <v>600</v>
      </c>
      <c r="U135" s="151" t="s">
        <v>600</v>
      </c>
      <c r="V135" s="151" t="s">
        <v>600</v>
      </c>
      <c r="W135" s="151" t="s">
        <v>600</v>
      </c>
      <c r="X135" s="151" t="s">
        <v>600</v>
      </c>
      <c r="Y135" s="151" t="s">
        <v>600</v>
      </c>
      <c r="Z135" s="151" t="s">
        <v>600</v>
      </c>
      <c r="AA135" s="151" t="s">
        <v>600</v>
      </c>
      <c r="AB135" s="151" t="s">
        <v>600</v>
      </c>
      <c r="AC135" s="165" t="s">
        <v>600</v>
      </c>
      <c r="AD135" s="165"/>
      <c r="AE135" s="94">
        <f t="shared" si="9"/>
        <v>11</v>
      </c>
      <c r="AF135" s="153">
        <f t="shared" si="10"/>
        <v>1</v>
      </c>
      <c r="AG135" s="154">
        <f t="shared" si="6"/>
        <v>1.4166666666666667</v>
      </c>
      <c r="AH135" s="194">
        <f t="shared" si="11"/>
        <v>1</v>
      </c>
      <c r="AI135" s="195">
        <v>1</v>
      </c>
    </row>
    <row r="136" spans="1:35" ht="16.5" customHeight="1" x14ac:dyDescent="0.25">
      <c r="A136" s="139" t="s">
        <v>304</v>
      </c>
      <c r="B136" s="155" t="s">
        <v>885</v>
      </c>
      <c r="C136" s="156" t="s">
        <v>730</v>
      </c>
      <c r="D136" s="142"/>
      <c r="E136" s="142"/>
      <c r="F136" s="142"/>
      <c r="G136" s="142"/>
      <c r="H136" s="143"/>
      <c r="I136" s="144"/>
      <c r="J136" s="145"/>
      <c r="K136" s="143"/>
      <c r="L136" s="147"/>
      <c r="M136" s="147"/>
      <c r="N136" s="147"/>
      <c r="O136" s="147"/>
      <c r="P136" s="164"/>
      <c r="Q136" s="94">
        <f t="shared" si="7"/>
        <v>0</v>
      </c>
      <c r="R136" s="149">
        <f t="shared" si="8"/>
        <v>0</v>
      </c>
      <c r="S136" s="151"/>
      <c r="T136" s="151"/>
      <c r="U136" s="151"/>
      <c r="V136" s="151"/>
      <c r="W136" s="151"/>
      <c r="X136" s="151"/>
      <c r="Y136" s="151"/>
      <c r="Z136" s="151"/>
      <c r="AA136" s="151"/>
      <c r="AB136" s="151"/>
      <c r="AC136" s="165"/>
      <c r="AD136" s="165"/>
      <c r="AE136" s="94">
        <f t="shared" si="9"/>
        <v>0</v>
      </c>
      <c r="AF136" s="153">
        <f t="shared" si="10"/>
        <v>0</v>
      </c>
      <c r="AG136" s="154">
        <f t="shared" si="6"/>
        <v>0</v>
      </c>
      <c r="AH136" s="194">
        <f t="shared" si="11"/>
        <v>0</v>
      </c>
      <c r="AI136" s="195">
        <v>0</v>
      </c>
    </row>
    <row r="137" spans="1:35" ht="16.5" customHeight="1" x14ac:dyDescent="0.25">
      <c r="A137" s="139" t="s">
        <v>305</v>
      </c>
      <c r="B137" s="155" t="s">
        <v>886</v>
      </c>
      <c r="C137" s="156" t="s">
        <v>887</v>
      </c>
      <c r="D137" s="142" t="s">
        <v>600</v>
      </c>
      <c r="E137" s="142" t="s">
        <v>600</v>
      </c>
      <c r="F137" s="142" t="s">
        <v>600</v>
      </c>
      <c r="G137" s="142" t="s">
        <v>600</v>
      </c>
      <c r="H137" s="143"/>
      <c r="I137" s="144"/>
      <c r="J137" s="145"/>
      <c r="K137" s="143"/>
      <c r="L137" s="147"/>
      <c r="M137" s="147"/>
      <c r="N137" s="147" t="s">
        <v>600</v>
      </c>
      <c r="O137" s="147" t="s">
        <v>600</v>
      </c>
      <c r="P137" s="164" t="s">
        <v>600</v>
      </c>
      <c r="Q137" s="94">
        <f t="shared" si="7"/>
        <v>7</v>
      </c>
      <c r="R137" s="149">
        <f t="shared" si="8"/>
        <v>0.58333333333333337</v>
      </c>
      <c r="S137" s="151"/>
      <c r="T137" s="151"/>
      <c r="U137" s="151"/>
      <c r="V137" s="151"/>
      <c r="W137" s="151"/>
      <c r="X137" s="151"/>
      <c r="Y137" s="151" t="s">
        <v>600</v>
      </c>
      <c r="Z137" s="151" t="s">
        <v>600</v>
      </c>
      <c r="AA137" s="151"/>
      <c r="AB137" s="151"/>
      <c r="AC137" s="165"/>
      <c r="AD137" s="165"/>
      <c r="AE137" s="94">
        <f t="shared" si="9"/>
        <v>2</v>
      </c>
      <c r="AF137" s="153">
        <f t="shared" si="10"/>
        <v>0.18181818181818182</v>
      </c>
      <c r="AG137" s="154">
        <f t="shared" ref="AG137:AG200" si="12">R137+AF137</f>
        <v>0.76515151515151514</v>
      </c>
      <c r="AH137" s="194">
        <f t="shared" si="11"/>
        <v>0.76515151515151514</v>
      </c>
      <c r="AI137" s="195">
        <v>0.76515151515151514</v>
      </c>
    </row>
    <row r="138" spans="1:35" ht="16.5" customHeight="1" x14ac:dyDescent="0.25">
      <c r="A138" s="139" t="s">
        <v>306</v>
      </c>
      <c r="B138" s="155" t="s">
        <v>840</v>
      </c>
      <c r="C138" s="156" t="s">
        <v>888</v>
      </c>
      <c r="D138" s="142"/>
      <c r="E138" s="142" t="s">
        <v>600</v>
      </c>
      <c r="F138" s="142" t="s">
        <v>600</v>
      </c>
      <c r="G138" s="142" t="s">
        <v>600</v>
      </c>
      <c r="H138" s="143" t="s">
        <v>600</v>
      </c>
      <c r="I138" s="144"/>
      <c r="J138" s="145" t="s">
        <v>600</v>
      </c>
      <c r="K138" s="143"/>
      <c r="L138" s="147" t="s">
        <v>600</v>
      </c>
      <c r="M138" s="147"/>
      <c r="N138" s="147"/>
      <c r="O138" s="147"/>
      <c r="P138" s="164"/>
      <c r="Q138" s="94">
        <f t="shared" ref="Q138:Q201" si="13">COUNTIF(D138:P138,"+")</f>
        <v>6</v>
      </c>
      <c r="R138" s="149">
        <f t="shared" ref="R138:R201" si="14">Q138/12</f>
        <v>0.5</v>
      </c>
      <c r="S138" s="151"/>
      <c r="T138" s="151"/>
      <c r="U138" s="151"/>
      <c r="V138" s="151"/>
      <c r="W138" s="151"/>
      <c r="X138" s="151"/>
      <c r="Y138" s="151"/>
      <c r="Z138" s="151"/>
      <c r="AA138" s="151"/>
      <c r="AB138" s="151"/>
      <c r="AC138" s="165"/>
      <c r="AD138" s="165"/>
      <c r="AE138" s="94">
        <f t="shared" ref="AE138:AE201" si="15">COUNTIF(S138:AD138,"+")</f>
        <v>0</v>
      </c>
      <c r="AF138" s="153">
        <f t="shared" ref="AF138:AF201" si="16">AE138/11</f>
        <v>0</v>
      </c>
      <c r="AG138" s="154">
        <f t="shared" si="12"/>
        <v>0.5</v>
      </c>
      <c r="AH138" s="194">
        <f t="shared" ref="AH138:AH201" si="17">IF(AG138&gt;=100%,100%,AG138)</f>
        <v>0.5</v>
      </c>
      <c r="AI138" s="195">
        <v>0.5</v>
      </c>
    </row>
    <row r="139" spans="1:35" ht="16.5" customHeight="1" x14ac:dyDescent="0.25">
      <c r="A139" s="139" t="s">
        <v>162</v>
      </c>
      <c r="B139" s="155" t="s">
        <v>793</v>
      </c>
      <c r="C139" s="156" t="s">
        <v>704</v>
      </c>
      <c r="D139" s="142"/>
      <c r="E139" s="142"/>
      <c r="F139" s="142"/>
      <c r="G139" s="142"/>
      <c r="H139" s="143"/>
      <c r="I139" s="144" t="s">
        <v>600</v>
      </c>
      <c r="J139" s="145"/>
      <c r="K139" s="143"/>
      <c r="L139" s="147"/>
      <c r="M139" s="147"/>
      <c r="N139" s="147" t="s">
        <v>600</v>
      </c>
      <c r="O139" s="147" t="s">
        <v>600</v>
      </c>
      <c r="P139" s="164" t="s">
        <v>600</v>
      </c>
      <c r="Q139" s="94">
        <f t="shared" si="13"/>
        <v>4</v>
      </c>
      <c r="R139" s="149">
        <f t="shared" si="14"/>
        <v>0.33333333333333331</v>
      </c>
      <c r="S139" s="151"/>
      <c r="T139" s="151"/>
      <c r="U139" s="151"/>
      <c r="V139" s="151"/>
      <c r="W139" s="151"/>
      <c r="X139" s="151"/>
      <c r="Y139" s="151"/>
      <c r="Z139" s="151" t="s">
        <v>600</v>
      </c>
      <c r="AA139" s="151" t="s">
        <v>600</v>
      </c>
      <c r="AB139" s="151"/>
      <c r="AC139" s="165"/>
      <c r="AD139" s="165"/>
      <c r="AE139" s="94">
        <f t="shared" si="15"/>
        <v>2</v>
      </c>
      <c r="AF139" s="153">
        <f t="shared" si="16"/>
        <v>0.18181818181818182</v>
      </c>
      <c r="AG139" s="154">
        <f t="shared" si="12"/>
        <v>0.51515151515151514</v>
      </c>
      <c r="AH139" s="194">
        <f t="shared" si="17"/>
        <v>0.51515151515151514</v>
      </c>
      <c r="AI139" s="195">
        <v>0.51515151515151514</v>
      </c>
    </row>
    <row r="140" spans="1:35" ht="16.5" customHeight="1" x14ac:dyDescent="0.25">
      <c r="A140" s="139" t="s">
        <v>307</v>
      </c>
      <c r="B140" s="155" t="s">
        <v>854</v>
      </c>
      <c r="C140" s="156" t="s">
        <v>889</v>
      </c>
      <c r="D140" s="142"/>
      <c r="E140" s="142"/>
      <c r="F140" s="142"/>
      <c r="G140" s="142" t="s">
        <v>600</v>
      </c>
      <c r="H140" s="143"/>
      <c r="I140" s="144"/>
      <c r="J140" s="145"/>
      <c r="K140" s="143"/>
      <c r="L140" s="147"/>
      <c r="M140" s="147"/>
      <c r="N140" s="147"/>
      <c r="O140" s="147"/>
      <c r="P140" s="164"/>
      <c r="Q140" s="94">
        <f t="shared" si="13"/>
        <v>1</v>
      </c>
      <c r="R140" s="149">
        <f t="shared" si="14"/>
        <v>8.3333333333333329E-2</v>
      </c>
      <c r="S140" s="151"/>
      <c r="T140" s="151" t="s">
        <v>600</v>
      </c>
      <c r="U140" s="151"/>
      <c r="V140" s="151" t="s">
        <v>600</v>
      </c>
      <c r="W140" s="151"/>
      <c r="X140" s="151"/>
      <c r="Y140" s="151"/>
      <c r="Z140" s="151"/>
      <c r="AA140" s="151"/>
      <c r="AB140" s="151"/>
      <c r="AC140" s="165"/>
      <c r="AD140" s="165"/>
      <c r="AE140" s="94">
        <f t="shared" si="15"/>
        <v>2</v>
      </c>
      <c r="AF140" s="153">
        <f t="shared" si="16"/>
        <v>0.18181818181818182</v>
      </c>
      <c r="AG140" s="154">
        <f t="shared" si="12"/>
        <v>0.26515151515151514</v>
      </c>
      <c r="AH140" s="194">
        <f t="shared" si="17"/>
        <v>0.26515151515151514</v>
      </c>
      <c r="AI140" s="195">
        <v>0.26515151515151514</v>
      </c>
    </row>
    <row r="141" spans="1:35" ht="16.5" customHeight="1" x14ac:dyDescent="0.25">
      <c r="A141" s="139" t="s">
        <v>308</v>
      </c>
      <c r="B141" s="155" t="s">
        <v>890</v>
      </c>
      <c r="C141" s="156" t="s">
        <v>708</v>
      </c>
      <c r="D141" s="142"/>
      <c r="E141" s="142"/>
      <c r="F141" s="142" t="s">
        <v>600</v>
      </c>
      <c r="G141" s="142"/>
      <c r="H141" s="143"/>
      <c r="I141" s="144" t="s">
        <v>600</v>
      </c>
      <c r="J141" s="145"/>
      <c r="K141" s="143"/>
      <c r="L141" s="147"/>
      <c r="M141" s="147"/>
      <c r="N141" s="147" t="s">
        <v>600</v>
      </c>
      <c r="O141" s="147" t="s">
        <v>600</v>
      </c>
      <c r="P141" s="164" t="s">
        <v>600</v>
      </c>
      <c r="Q141" s="94">
        <f t="shared" si="13"/>
        <v>5</v>
      </c>
      <c r="R141" s="149">
        <f t="shared" si="14"/>
        <v>0.41666666666666669</v>
      </c>
      <c r="S141" s="151"/>
      <c r="T141" s="151"/>
      <c r="U141" s="151"/>
      <c r="V141" s="151" t="s">
        <v>600</v>
      </c>
      <c r="W141" s="151"/>
      <c r="X141" s="151" t="s">
        <v>600</v>
      </c>
      <c r="Y141" s="151" t="s">
        <v>600</v>
      </c>
      <c r="Z141" s="151" t="s">
        <v>600</v>
      </c>
      <c r="AA141" s="151" t="s">
        <v>600</v>
      </c>
      <c r="AB141" s="151"/>
      <c r="AC141" s="165"/>
      <c r="AD141" s="165"/>
      <c r="AE141" s="94">
        <f t="shared" si="15"/>
        <v>5</v>
      </c>
      <c r="AF141" s="153">
        <f t="shared" si="16"/>
        <v>0.45454545454545453</v>
      </c>
      <c r="AG141" s="154">
        <f t="shared" si="12"/>
        <v>0.87121212121212122</v>
      </c>
      <c r="AH141" s="194">
        <f t="shared" si="17"/>
        <v>0.87121212121212122</v>
      </c>
      <c r="AI141" s="195">
        <v>0.87121212121212122</v>
      </c>
    </row>
    <row r="142" spans="1:35" ht="16.5" customHeight="1" x14ac:dyDescent="0.25">
      <c r="A142" s="139" t="s">
        <v>309</v>
      </c>
      <c r="B142" s="155" t="s">
        <v>891</v>
      </c>
      <c r="C142" s="156" t="s">
        <v>747</v>
      </c>
      <c r="D142" s="142" t="s">
        <v>600</v>
      </c>
      <c r="E142" s="142"/>
      <c r="F142" s="142"/>
      <c r="G142" s="142"/>
      <c r="H142" s="143"/>
      <c r="I142" s="144" t="s">
        <v>600</v>
      </c>
      <c r="J142" s="145"/>
      <c r="K142" s="143"/>
      <c r="L142" s="147"/>
      <c r="M142" s="147"/>
      <c r="N142" s="147"/>
      <c r="O142" s="147"/>
      <c r="P142" s="164"/>
      <c r="Q142" s="94">
        <f t="shared" si="13"/>
        <v>2</v>
      </c>
      <c r="R142" s="149">
        <f t="shared" si="14"/>
        <v>0.16666666666666666</v>
      </c>
      <c r="S142" s="151" t="s">
        <v>600</v>
      </c>
      <c r="T142" s="151" t="s">
        <v>600</v>
      </c>
      <c r="U142" s="151" t="s">
        <v>600</v>
      </c>
      <c r="V142" s="151" t="s">
        <v>600</v>
      </c>
      <c r="W142" s="151" t="s">
        <v>600</v>
      </c>
      <c r="X142" s="151" t="s">
        <v>600</v>
      </c>
      <c r="Y142" s="151" t="s">
        <v>600</v>
      </c>
      <c r="Z142" s="151"/>
      <c r="AA142" s="151"/>
      <c r="AB142" s="151"/>
      <c r="AC142" s="165"/>
      <c r="AD142" s="165"/>
      <c r="AE142" s="94">
        <f t="shared" si="15"/>
        <v>7</v>
      </c>
      <c r="AF142" s="153">
        <f t="shared" si="16"/>
        <v>0.63636363636363635</v>
      </c>
      <c r="AG142" s="154">
        <f t="shared" si="12"/>
        <v>0.80303030303030298</v>
      </c>
      <c r="AH142" s="194">
        <f t="shared" si="17"/>
        <v>0.80303030303030298</v>
      </c>
      <c r="AI142" s="195">
        <v>0.80303030303030298</v>
      </c>
    </row>
    <row r="143" spans="1:35" ht="16.5" customHeight="1" x14ac:dyDescent="0.25">
      <c r="A143" s="139" t="s">
        <v>310</v>
      </c>
      <c r="B143" s="155" t="s">
        <v>892</v>
      </c>
      <c r="C143" s="156" t="s">
        <v>712</v>
      </c>
      <c r="D143" s="142" t="s">
        <v>600</v>
      </c>
      <c r="E143" s="142" t="s">
        <v>600</v>
      </c>
      <c r="F143" s="142" t="s">
        <v>600</v>
      </c>
      <c r="G143" s="142"/>
      <c r="H143" s="143" t="s">
        <v>600</v>
      </c>
      <c r="I143" s="144" t="s">
        <v>600</v>
      </c>
      <c r="J143" s="145"/>
      <c r="K143" s="143"/>
      <c r="L143" s="147"/>
      <c r="M143" s="147"/>
      <c r="N143" s="147" t="s">
        <v>600</v>
      </c>
      <c r="O143" s="147" t="s">
        <v>600</v>
      </c>
      <c r="P143" s="164" t="s">
        <v>600</v>
      </c>
      <c r="Q143" s="94">
        <f t="shared" si="13"/>
        <v>8</v>
      </c>
      <c r="R143" s="149">
        <f t="shared" si="14"/>
        <v>0.66666666666666663</v>
      </c>
      <c r="S143" s="151"/>
      <c r="T143" s="151"/>
      <c r="U143" s="151"/>
      <c r="V143" s="151"/>
      <c r="W143" s="151"/>
      <c r="X143" s="151"/>
      <c r="Y143" s="151"/>
      <c r="Z143" s="151"/>
      <c r="AA143" s="151"/>
      <c r="AB143" s="151"/>
      <c r="AC143" s="165"/>
      <c r="AD143" s="165"/>
      <c r="AE143" s="94">
        <f t="shared" si="15"/>
        <v>0</v>
      </c>
      <c r="AF143" s="153">
        <f t="shared" si="16"/>
        <v>0</v>
      </c>
      <c r="AG143" s="154">
        <f t="shared" si="12"/>
        <v>0.66666666666666663</v>
      </c>
      <c r="AH143" s="194">
        <f t="shared" si="17"/>
        <v>0.66666666666666663</v>
      </c>
      <c r="AI143" s="195">
        <v>0.66666666666666663</v>
      </c>
    </row>
    <row r="144" spans="1:35" ht="16.5" customHeight="1" x14ac:dyDescent="0.25">
      <c r="A144" s="139" t="s">
        <v>311</v>
      </c>
      <c r="B144" s="155" t="s">
        <v>803</v>
      </c>
      <c r="C144" s="156" t="s">
        <v>893</v>
      </c>
      <c r="D144" s="142" t="s">
        <v>600</v>
      </c>
      <c r="E144" s="142"/>
      <c r="F144" s="142"/>
      <c r="G144" s="142"/>
      <c r="H144" s="143"/>
      <c r="I144" s="144" t="s">
        <v>600</v>
      </c>
      <c r="J144" s="145"/>
      <c r="K144" s="143"/>
      <c r="L144" s="147" t="s">
        <v>600</v>
      </c>
      <c r="M144" s="147"/>
      <c r="N144" s="147"/>
      <c r="O144" s="147"/>
      <c r="P144" s="164" t="s">
        <v>600</v>
      </c>
      <c r="Q144" s="94">
        <f t="shared" si="13"/>
        <v>4</v>
      </c>
      <c r="R144" s="149">
        <f t="shared" si="14"/>
        <v>0.33333333333333331</v>
      </c>
      <c r="S144" s="151" t="s">
        <v>600</v>
      </c>
      <c r="T144" s="151" t="s">
        <v>600</v>
      </c>
      <c r="U144" s="151" t="s">
        <v>600</v>
      </c>
      <c r="V144" s="151" t="s">
        <v>600</v>
      </c>
      <c r="W144" s="151"/>
      <c r="X144" s="151" t="s">
        <v>600</v>
      </c>
      <c r="Y144" s="151" t="s">
        <v>600</v>
      </c>
      <c r="Z144" s="151" t="s">
        <v>600</v>
      </c>
      <c r="AA144" s="151" t="s">
        <v>600</v>
      </c>
      <c r="AB144" s="151" t="s">
        <v>600</v>
      </c>
      <c r="AC144" s="165" t="s">
        <v>600</v>
      </c>
      <c r="AD144" s="165"/>
      <c r="AE144" s="94">
        <f t="shared" si="15"/>
        <v>10</v>
      </c>
      <c r="AF144" s="153">
        <f t="shared" si="16"/>
        <v>0.90909090909090906</v>
      </c>
      <c r="AG144" s="154">
        <f t="shared" si="12"/>
        <v>1.2424242424242424</v>
      </c>
      <c r="AH144" s="194">
        <f t="shared" si="17"/>
        <v>1</v>
      </c>
      <c r="AI144" s="195">
        <v>1</v>
      </c>
    </row>
    <row r="145" spans="1:35" ht="16.5" customHeight="1" x14ac:dyDescent="0.25">
      <c r="A145" s="139" t="s">
        <v>312</v>
      </c>
      <c r="B145" s="155" t="s">
        <v>894</v>
      </c>
      <c r="C145" s="156" t="s">
        <v>704</v>
      </c>
      <c r="D145" s="142"/>
      <c r="E145" s="142"/>
      <c r="F145" s="142"/>
      <c r="G145" s="142"/>
      <c r="H145" s="143"/>
      <c r="I145" s="144"/>
      <c r="J145" s="145"/>
      <c r="K145" s="143"/>
      <c r="L145" s="147"/>
      <c r="M145" s="147"/>
      <c r="N145" s="147"/>
      <c r="O145" s="147"/>
      <c r="P145" s="164"/>
      <c r="Q145" s="94">
        <f t="shared" si="13"/>
        <v>0</v>
      </c>
      <c r="R145" s="149">
        <f t="shared" si="14"/>
        <v>0</v>
      </c>
      <c r="S145" s="151"/>
      <c r="T145" s="151"/>
      <c r="U145" s="151"/>
      <c r="V145" s="151"/>
      <c r="W145" s="151"/>
      <c r="X145" s="151"/>
      <c r="Y145" s="151"/>
      <c r="Z145" s="151"/>
      <c r="AA145" s="151"/>
      <c r="AB145" s="151"/>
      <c r="AC145" s="165"/>
      <c r="AD145" s="165"/>
      <c r="AE145" s="94">
        <f t="shared" si="15"/>
        <v>0</v>
      </c>
      <c r="AF145" s="153">
        <f t="shared" si="16"/>
        <v>0</v>
      </c>
      <c r="AG145" s="154">
        <f t="shared" si="12"/>
        <v>0</v>
      </c>
      <c r="AH145" s="194">
        <f t="shared" si="17"/>
        <v>0</v>
      </c>
      <c r="AI145" s="195">
        <v>0</v>
      </c>
    </row>
    <row r="146" spans="1:35" ht="16.5" customHeight="1" x14ac:dyDescent="0.25">
      <c r="A146" s="139" t="s">
        <v>895</v>
      </c>
      <c r="B146" s="155" t="s">
        <v>896</v>
      </c>
      <c r="C146" s="156" t="s">
        <v>897</v>
      </c>
      <c r="D146" s="142"/>
      <c r="E146" s="142"/>
      <c r="F146" s="142"/>
      <c r="G146" s="142"/>
      <c r="H146" s="143"/>
      <c r="I146" s="144"/>
      <c r="J146" s="145"/>
      <c r="K146" s="143"/>
      <c r="L146" s="147"/>
      <c r="M146" s="147"/>
      <c r="N146" s="147"/>
      <c r="O146" s="147"/>
      <c r="P146" s="164"/>
      <c r="Q146" s="94">
        <f t="shared" si="13"/>
        <v>0</v>
      </c>
      <c r="R146" s="149">
        <f t="shared" si="14"/>
        <v>0</v>
      </c>
      <c r="S146" s="151"/>
      <c r="T146" s="151"/>
      <c r="U146" s="151"/>
      <c r="V146" s="151"/>
      <c r="W146" s="151"/>
      <c r="X146" s="151"/>
      <c r="Y146" s="151"/>
      <c r="Z146" s="151"/>
      <c r="AA146" s="151"/>
      <c r="AB146" s="151"/>
      <c r="AC146" s="165"/>
      <c r="AD146" s="165"/>
      <c r="AE146" s="94">
        <f t="shared" si="15"/>
        <v>0</v>
      </c>
      <c r="AF146" s="153">
        <f t="shared" si="16"/>
        <v>0</v>
      </c>
      <c r="AG146" s="154">
        <f t="shared" si="12"/>
        <v>0</v>
      </c>
      <c r="AH146" s="194">
        <f t="shared" si="17"/>
        <v>0</v>
      </c>
      <c r="AI146" s="195">
        <v>0</v>
      </c>
    </row>
    <row r="147" spans="1:35" ht="16.5" customHeight="1" x14ac:dyDescent="0.25">
      <c r="A147" s="139" t="s">
        <v>146</v>
      </c>
      <c r="B147" s="155" t="s">
        <v>898</v>
      </c>
      <c r="C147" s="156" t="s">
        <v>728</v>
      </c>
      <c r="D147" s="142" t="s">
        <v>600</v>
      </c>
      <c r="E147" s="142" t="s">
        <v>600</v>
      </c>
      <c r="F147" s="142" t="s">
        <v>600</v>
      </c>
      <c r="G147" s="142" t="s">
        <v>600</v>
      </c>
      <c r="H147" s="143" t="s">
        <v>600</v>
      </c>
      <c r="I147" s="144" t="s">
        <v>600</v>
      </c>
      <c r="J147" s="145" t="s">
        <v>600</v>
      </c>
      <c r="K147" s="143"/>
      <c r="L147" s="147" t="s">
        <v>600</v>
      </c>
      <c r="M147" s="147"/>
      <c r="N147" s="147" t="s">
        <v>600</v>
      </c>
      <c r="O147" s="147" t="s">
        <v>600</v>
      </c>
      <c r="P147" s="164"/>
      <c r="Q147" s="94">
        <f t="shared" si="13"/>
        <v>10</v>
      </c>
      <c r="R147" s="149">
        <f t="shared" si="14"/>
        <v>0.83333333333333337</v>
      </c>
      <c r="S147" s="151"/>
      <c r="T147" s="151"/>
      <c r="U147" s="151"/>
      <c r="V147" s="151"/>
      <c r="W147" s="151"/>
      <c r="X147" s="151"/>
      <c r="Y147" s="151"/>
      <c r="Z147" s="151"/>
      <c r="AA147" s="151"/>
      <c r="AB147" s="151"/>
      <c r="AC147" s="165"/>
      <c r="AD147" s="165"/>
      <c r="AE147" s="94">
        <f t="shared" si="15"/>
        <v>0</v>
      </c>
      <c r="AF147" s="153">
        <f t="shared" si="16"/>
        <v>0</v>
      </c>
      <c r="AG147" s="154">
        <f t="shared" si="12"/>
        <v>0.83333333333333337</v>
      </c>
      <c r="AH147" s="194">
        <f t="shared" si="17"/>
        <v>0.83333333333333337</v>
      </c>
      <c r="AI147" s="195">
        <v>0.83333333333333337</v>
      </c>
    </row>
    <row r="148" spans="1:35" ht="16.5" customHeight="1" x14ac:dyDescent="0.25">
      <c r="A148" s="139" t="s">
        <v>313</v>
      </c>
      <c r="B148" s="155" t="s">
        <v>855</v>
      </c>
      <c r="C148" s="156" t="s">
        <v>899</v>
      </c>
      <c r="D148" s="142"/>
      <c r="E148" s="142"/>
      <c r="F148" s="142"/>
      <c r="G148" s="142"/>
      <c r="H148" s="143"/>
      <c r="I148" s="144" t="s">
        <v>600</v>
      </c>
      <c r="J148" s="145"/>
      <c r="K148" s="143"/>
      <c r="L148" s="147"/>
      <c r="M148" s="147"/>
      <c r="N148" s="147"/>
      <c r="O148" s="147"/>
      <c r="P148" s="164"/>
      <c r="Q148" s="94">
        <f t="shared" si="13"/>
        <v>1</v>
      </c>
      <c r="R148" s="149">
        <f t="shared" si="14"/>
        <v>8.3333333333333329E-2</v>
      </c>
      <c r="S148" s="151" t="s">
        <v>600</v>
      </c>
      <c r="T148" s="151" t="s">
        <v>600</v>
      </c>
      <c r="U148" s="151" t="s">
        <v>600</v>
      </c>
      <c r="V148" s="151"/>
      <c r="W148" s="151"/>
      <c r="X148" s="151" t="s">
        <v>600</v>
      </c>
      <c r="Y148" s="151" t="s">
        <v>600</v>
      </c>
      <c r="Z148" s="151"/>
      <c r="AA148" s="151" t="s">
        <v>600</v>
      </c>
      <c r="AB148" s="151"/>
      <c r="AC148" s="165"/>
      <c r="AD148" s="165"/>
      <c r="AE148" s="94">
        <f t="shared" si="15"/>
        <v>6</v>
      </c>
      <c r="AF148" s="153">
        <f t="shared" si="16"/>
        <v>0.54545454545454541</v>
      </c>
      <c r="AG148" s="154">
        <f t="shared" si="12"/>
        <v>0.62878787878787878</v>
      </c>
      <c r="AH148" s="194">
        <f t="shared" si="17"/>
        <v>0.62878787878787878</v>
      </c>
      <c r="AI148" s="195">
        <v>0.62878787878787878</v>
      </c>
    </row>
    <row r="149" spans="1:35" ht="16.5" customHeight="1" x14ac:dyDescent="0.25">
      <c r="A149" s="139" t="s">
        <v>314</v>
      </c>
      <c r="B149" s="155" t="s">
        <v>688</v>
      </c>
      <c r="C149" s="156" t="s">
        <v>900</v>
      </c>
      <c r="D149" s="142" t="s">
        <v>600</v>
      </c>
      <c r="E149" s="142" t="s">
        <v>600</v>
      </c>
      <c r="F149" s="142"/>
      <c r="G149" s="142"/>
      <c r="H149" s="143" t="s">
        <v>600</v>
      </c>
      <c r="I149" s="144"/>
      <c r="J149" s="145"/>
      <c r="K149" s="143"/>
      <c r="L149" s="147"/>
      <c r="M149" s="147"/>
      <c r="N149" s="147" t="s">
        <v>600</v>
      </c>
      <c r="O149" s="147" t="s">
        <v>600</v>
      </c>
      <c r="P149" s="164"/>
      <c r="Q149" s="94">
        <f t="shared" si="13"/>
        <v>5</v>
      </c>
      <c r="R149" s="149">
        <f t="shared" si="14"/>
        <v>0.41666666666666669</v>
      </c>
      <c r="S149" s="151"/>
      <c r="T149" s="151"/>
      <c r="U149" s="151"/>
      <c r="V149" s="151"/>
      <c r="W149" s="151"/>
      <c r="X149" s="151"/>
      <c r="Y149" s="151"/>
      <c r="Z149" s="151"/>
      <c r="AA149" s="151"/>
      <c r="AB149" s="151"/>
      <c r="AC149" s="165"/>
      <c r="AD149" s="165"/>
      <c r="AE149" s="94">
        <f t="shared" si="15"/>
        <v>0</v>
      </c>
      <c r="AF149" s="153">
        <f t="shared" si="16"/>
        <v>0</v>
      </c>
      <c r="AG149" s="154">
        <f t="shared" si="12"/>
        <v>0.41666666666666669</v>
      </c>
      <c r="AH149" s="194">
        <f t="shared" si="17"/>
        <v>0.41666666666666669</v>
      </c>
      <c r="AI149" s="195">
        <v>0.41666666666666669</v>
      </c>
    </row>
    <row r="150" spans="1:35" ht="16.5" customHeight="1" x14ac:dyDescent="0.25">
      <c r="A150" s="139" t="s">
        <v>315</v>
      </c>
      <c r="B150" s="155" t="s">
        <v>901</v>
      </c>
      <c r="C150" s="156" t="s">
        <v>902</v>
      </c>
      <c r="D150" s="142"/>
      <c r="E150" s="142"/>
      <c r="F150" s="142"/>
      <c r="G150" s="142"/>
      <c r="H150" s="143"/>
      <c r="I150" s="144" t="s">
        <v>600</v>
      </c>
      <c r="J150" s="145"/>
      <c r="K150" s="143"/>
      <c r="L150" s="147"/>
      <c r="M150" s="147"/>
      <c r="N150" s="147"/>
      <c r="O150" s="147"/>
      <c r="P150" s="164"/>
      <c r="Q150" s="94">
        <f t="shared" si="13"/>
        <v>1</v>
      </c>
      <c r="R150" s="149">
        <f t="shared" si="14"/>
        <v>8.3333333333333329E-2</v>
      </c>
      <c r="S150" s="151" t="s">
        <v>600</v>
      </c>
      <c r="T150" s="151" t="s">
        <v>600</v>
      </c>
      <c r="U150" s="151" t="s">
        <v>600</v>
      </c>
      <c r="V150" s="151" t="s">
        <v>600</v>
      </c>
      <c r="W150" s="151" t="s">
        <v>600</v>
      </c>
      <c r="X150" s="151" t="s">
        <v>600</v>
      </c>
      <c r="Y150" s="151" t="s">
        <v>600</v>
      </c>
      <c r="Z150" s="151" t="s">
        <v>600</v>
      </c>
      <c r="AA150" s="151" t="s">
        <v>600</v>
      </c>
      <c r="AB150" s="151"/>
      <c r="AC150" s="165"/>
      <c r="AD150" s="165"/>
      <c r="AE150" s="94">
        <f t="shared" si="15"/>
        <v>9</v>
      </c>
      <c r="AF150" s="153">
        <f t="shared" si="16"/>
        <v>0.81818181818181823</v>
      </c>
      <c r="AG150" s="154">
        <f t="shared" si="12"/>
        <v>0.9015151515151516</v>
      </c>
      <c r="AH150" s="194">
        <f t="shared" si="17"/>
        <v>0.9015151515151516</v>
      </c>
      <c r="AI150" s="195">
        <v>0.9015151515151516</v>
      </c>
    </row>
    <row r="151" spans="1:35" ht="16.5" customHeight="1" x14ac:dyDescent="0.25">
      <c r="A151" s="139" t="s">
        <v>316</v>
      </c>
      <c r="B151" s="155" t="s">
        <v>903</v>
      </c>
      <c r="C151" s="156" t="s">
        <v>743</v>
      </c>
      <c r="D151" s="142"/>
      <c r="E151" s="142"/>
      <c r="F151" s="142"/>
      <c r="G151" s="142"/>
      <c r="H151" s="143"/>
      <c r="I151" s="144" t="s">
        <v>600</v>
      </c>
      <c r="J151" s="145"/>
      <c r="K151" s="143"/>
      <c r="L151" s="147"/>
      <c r="M151" s="147"/>
      <c r="N151" s="147"/>
      <c r="O151" s="147"/>
      <c r="P151" s="164"/>
      <c r="Q151" s="94">
        <f t="shared" si="13"/>
        <v>1</v>
      </c>
      <c r="R151" s="149">
        <f t="shared" si="14"/>
        <v>8.3333333333333329E-2</v>
      </c>
      <c r="S151" s="151" t="s">
        <v>600</v>
      </c>
      <c r="T151" s="151" t="s">
        <v>600</v>
      </c>
      <c r="U151" s="151" t="s">
        <v>600</v>
      </c>
      <c r="V151" s="151" t="s">
        <v>600</v>
      </c>
      <c r="W151" s="151" t="s">
        <v>600</v>
      </c>
      <c r="X151" s="151" t="s">
        <v>600</v>
      </c>
      <c r="Y151" s="151" t="s">
        <v>600</v>
      </c>
      <c r="Z151" s="151" t="s">
        <v>600</v>
      </c>
      <c r="AA151" s="151" t="s">
        <v>600</v>
      </c>
      <c r="AB151" s="151"/>
      <c r="AC151" s="165"/>
      <c r="AD151" s="165"/>
      <c r="AE151" s="94">
        <f t="shared" si="15"/>
        <v>9</v>
      </c>
      <c r="AF151" s="153">
        <f t="shared" si="16"/>
        <v>0.81818181818181823</v>
      </c>
      <c r="AG151" s="154">
        <f t="shared" si="12"/>
        <v>0.9015151515151516</v>
      </c>
      <c r="AH151" s="194">
        <f t="shared" si="17"/>
        <v>0.9015151515151516</v>
      </c>
      <c r="AI151" s="195">
        <v>0.9015151515151516</v>
      </c>
    </row>
    <row r="152" spans="1:35" ht="16.5" customHeight="1" x14ac:dyDescent="0.25">
      <c r="A152" s="139" t="s">
        <v>317</v>
      </c>
      <c r="B152" s="155" t="s">
        <v>904</v>
      </c>
      <c r="C152" s="156" t="s">
        <v>905</v>
      </c>
      <c r="D152" s="142" t="s">
        <v>600</v>
      </c>
      <c r="E152" s="142" t="s">
        <v>600</v>
      </c>
      <c r="F152" s="142" t="s">
        <v>600</v>
      </c>
      <c r="G152" s="142"/>
      <c r="H152" s="143"/>
      <c r="I152" s="144"/>
      <c r="J152" s="145"/>
      <c r="K152" s="143"/>
      <c r="L152" s="147"/>
      <c r="M152" s="147"/>
      <c r="N152" s="147" t="s">
        <v>600</v>
      </c>
      <c r="O152" s="147"/>
      <c r="P152" s="164"/>
      <c r="Q152" s="94">
        <f t="shared" si="13"/>
        <v>4</v>
      </c>
      <c r="R152" s="149">
        <f t="shared" si="14"/>
        <v>0.33333333333333331</v>
      </c>
      <c r="S152" s="151" t="s">
        <v>600</v>
      </c>
      <c r="T152" s="151"/>
      <c r="U152" s="151"/>
      <c r="V152" s="151"/>
      <c r="W152" s="151"/>
      <c r="X152" s="151"/>
      <c r="Y152" s="151"/>
      <c r="Z152" s="151"/>
      <c r="AA152" s="151"/>
      <c r="AB152" s="151"/>
      <c r="AC152" s="165"/>
      <c r="AD152" s="165"/>
      <c r="AE152" s="94">
        <f t="shared" si="15"/>
        <v>1</v>
      </c>
      <c r="AF152" s="153">
        <f t="shared" si="16"/>
        <v>9.0909090909090912E-2</v>
      </c>
      <c r="AG152" s="154">
        <f t="shared" si="12"/>
        <v>0.4242424242424242</v>
      </c>
      <c r="AH152" s="194">
        <f t="shared" si="17"/>
        <v>0.4242424242424242</v>
      </c>
      <c r="AI152" s="195">
        <v>0.4242424242424242</v>
      </c>
    </row>
    <row r="153" spans="1:35" ht="16.5" customHeight="1" x14ac:dyDescent="0.25">
      <c r="A153" s="139" t="s">
        <v>318</v>
      </c>
      <c r="B153" s="155" t="s">
        <v>906</v>
      </c>
      <c r="C153" s="156" t="s">
        <v>714</v>
      </c>
      <c r="D153" s="142"/>
      <c r="E153" s="142"/>
      <c r="F153" s="142"/>
      <c r="G153" s="142"/>
      <c r="H153" s="143"/>
      <c r="I153" s="144"/>
      <c r="J153" s="145"/>
      <c r="K153" s="143"/>
      <c r="L153" s="147"/>
      <c r="M153" s="147"/>
      <c r="N153" s="147"/>
      <c r="O153" s="147"/>
      <c r="P153" s="164"/>
      <c r="Q153" s="94">
        <f t="shared" si="13"/>
        <v>0</v>
      </c>
      <c r="R153" s="149">
        <f t="shared" si="14"/>
        <v>0</v>
      </c>
      <c r="S153" s="151" t="s">
        <v>600</v>
      </c>
      <c r="T153" s="151" t="s">
        <v>600</v>
      </c>
      <c r="U153" s="151" t="s">
        <v>600</v>
      </c>
      <c r="V153" s="151"/>
      <c r="W153" s="151"/>
      <c r="X153" s="151"/>
      <c r="Y153" s="151"/>
      <c r="Z153" s="151"/>
      <c r="AA153" s="151"/>
      <c r="AB153" s="151"/>
      <c r="AC153" s="165"/>
      <c r="AD153" s="165"/>
      <c r="AE153" s="94">
        <f t="shared" si="15"/>
        <v>3</v>
      </c>
      <c r="AF153" s="153">
        <f t="shared" si="16"/>
        <v>0.27272727272727271</v>
      </c>
      <c r="AG153" s="154">
        <f t="shared" si="12"/>
        <v>0.27272727272727271</v>
      </c>
      <c r="AH153" s="194">
        <f t="shared" si="17"/>
        <v>0.27272727272727271</v>
      </c>
      <c r="AI153" s="195">
        <v>0.27272727272727271</v>
      </c>
    </row>
    <row r="154" spans="1:35" ht="16.5" customHeight="1" x14ac:dyDescent="0.25">
      <c r="A154" s="139" t="s">
        <v>319</v>
      </c>
      <c r="B154" s="155" t="s">
        <v>907</v>
      </c>
      <c r="C154" s="156" t="s">
        <v>733</v>
      </c>
      <c r="D154" s="142" t="s">
        <v>600</v>
      </c>
      <c r="E154" s="142" t="s">
        <v>600</v>
      </c>
      <c r="F154" s="142" t="s">
        <v>600</v>
      </c>
      <c r="G154" s="142" t="s">
        <v>600</v>
      </c>
      <c r="H154" s="143" t="s">
        <v>600</v>
      </c>
      <c r="I154" s="144" t="s">
        <v>600</v>
      </c>
      <c r="J154" s="145" t="s">
        <v>600</v>
      </c>
      <c r="K154" s="143"/>
      <c r="L154" s="147"/>
      <c r="M154" s="147"/>
      <c r="N154" s="147" t="s">
        <v>600</v>
      </c>
      <c r="O154" s="147" t="s">
        <v>600</v>
      </c>
      <c r="P154" s="164"/>
      <c r="Q154" s="94">
        <f t="shared" si="13"/>
        <v>9</v>
      </c>
      <c r="R154" s="149">
        <f t="shared" si="14"/>
        <v>0.75</v>
      </c>
      <c r="S154" s="151"/>
      <c r="T154" s="151"/>
      <c r="U154" s="151"/>
      <c r="V154" s="151"/>
      <c r="W154" s="151"/>
      <c r="X154" s="151"/>
      <c r="Y154" s="151"/>
      <c r="Z154" s="151"/>
      <c r="AA154" s="151"/>
      <c r="AB154" s="151"/>
      <c r="AC154" s="165"/>
      <c r="AD154" s="165"/>
      <c r="AE154" s="94">
        <f t="shared" si="15"/>
        <v>0</v>
      </c>
      <c r="AF154" s="153">
        <f t="shared" si="16"/>
        <v>0</v>
      </c>
      <c r="AG154" s="154">
        <f t="shared" si="12"/>
        <v>0.75</v>
      </c>
      <c r="AH154" s="194">
        <f t="shared" si="17"/>
        <v>0.75</v>
      </c>
      <c r="AI154" s="195">
        <v>0.75</v>
      </c>
    </row>
    <row r="155" spans="1:35" ht="16.5" customHeight="1" x14ac:dyDescent="0.25">
      <c r="A155" s="139" t="s">
        <v>320</v>
      </c>
      <c r="B155" s="155" t="s">
        <v>908</v>
      </c>
      <c r="C155" s="156" t="s">
        <v>775</v>
      </c>
      <c r="D155" s="142" t="s">
        <v>600</v>
      </c>
      <c r="E155" s="142" t="s">
        <v>600</v>
      </c>
      <c r="F155" s="142"/>
      <c r="G155" s="142"/>
      <c r="H155" s="143" t="s">
        <v>600</v>
      </c>
      <c r="I155" s="144"/>
      <c r="J155" s="145"/>
      <c r="K155" s="143"/>
      <c r="L155" s="147" t="s">
        <v>600</v>
      </c>
      <c r="M155" s="147"/>
      <c r="N155" s="147" t="s">
        <v>600</v>
      </c>
      <c r="O155" s="147" t="s">
        <v>600</v>
      </c>
      <c r="P155" s="164" t="s">
        <v>600</v>
      </c>
      <c r="Q155" s="94">
        <f t="shared" si="13"/>
        <v>7</v>
      </c>
      <c r="R155" s="149">
        <f t="shared" si="14"/>
        <v>0.58333333333333337</v>
      </c>
      <c r="S155" s="151"/>
      <c r="T155" s="151"/>
      <c r="U155" s="151"/>
      <c r="V155" s="151" t="s">
        <v>600</v>
      </c>
      <c r="W155" s="151"/>
      <c r="X155" s="151" t="s">
        <v>600</v>
      </c>
      <c r="Y155" s="151"/>
      <c r="Z155" s="151"/>
      <c r="AA155" s="151"/>
      <c r="AB155" s="151"/>
      <c r="AC155" s="165"/>
      <c r="AD155" s="165"/>
      <c r="AE155" s="94">
        <f t="shared" si="15"/>
        <v>2</v>
      </c>
      <c r="AF155" s="153">
        <f t="shared" si="16"/>
        <v>0.18181818181818182</v>
      </c>
      <c r="AG155" s="154">
        <f t="shared" si="12"/>
        <v>0.76515151515151514</v>
      </c>
      <c r="AH155" s="194">
        <f t="shared" si="17"/>
        <v>0.76515151515151514</v>
      </c>
      <c r="AI155" s="195">
        <v>0.76515151515151514</v>
      </c>
    </row>
    <row r="156" spans="1:35" ht="16.5" customHeight="1" x14ac:dyDescent="0.25">
      <c r="A156" s="139" t="s">
        <v>321</v>
      </c>
      <c r="B156" s="155" t="s">
        <v>909</v>
      </c>
      <c r="C156" s="156" t="s">
        <v>889</v>
      </c>
      <c r="D156" s="142"/>
      <c r="E156" s="142"/>
      <c r="F156" s="142"/>
      <c r="G156" s="142"/>
      <c r="H156" s="143"/>
      <c r="I156" s="144"/>
      <c r="J156" s="145"/>
      <c r="K156" s="143"/>
      <c r="L156" s="147"/>
      <c r="M156" s="147"/>
      <c r="N156" s="147"/>
      <c r="O156" s="147"/>
      <c r="P156" s="164"/>
      <c r="Q156" s="94">
        <f t="shared" si="13"/>
        <v>0</v>
      </c>
      <c r="R156" s="149">
        <f t="shared" si="14"/>
        <v>0</v>
      </c>
      <c r="S156" s="151" t="s">
        <v>600</v>
      </c>
      <c r="T156" s="151" t="s">
        <v>600</v>
      </c>
      <c r="U156" s="151" t="s">
        <v>600</v>
      </c>
      <c r="V156" s="151" t="s">
        <v>600</v>
      </c>
      <c r="W156" s="151" t="s">
        <v>600</v>
      </c>
      <c r="X156" s="151" t="s">
        <v>600</v>
      </c>
      <c r="Y156" s="151"/>
      <c r="Z156" s="151"/>
      <c r="AA156" s="151" t="s">
        <v>600</v>
      </c>
      <c r="AB156" s="151"/>
      <c r="AC156" s="165"/>
      <c r="AD156" s="165"/>
      <c r="AE156" s="94">
        <f t="shared" si="15"/>
        <v>7</v>
      </c>
      <c r="AF156" s="153">
        <f t="shared" si="16"/>
        <v>0.63636363636363635</v>
      </c>
      <c r="AG156" s="154">
        <f t="shared" si="12"/>
        <v>0.63636363636363635</v>
      </c>
      <c r="AH156" s="194">
        <f t="shared" si="17"/>
        <v>0.63636363636363635</v>
      </c>
      <c r="AI156" s="195">
        <v>0.63636363636363635</v>
      </c>
    </row>
    <row r="157" spans="1:35" ht="16.5" customHeight="1" x14ac:dyDescent="0.25">
      <c r="A157" s="139" t="s">
        <v>322</v>
      </c>
      <c r="B157" s="155" t="s">
        <v>910</v>
      </c>
      <c r="C157" s="156" t="s">
        <v>911</v>
      </c>
      <c r="D157" s="142"/>
      <c r="E157" s="142"/>
      <c r="F157" s="142"/>
      <c r="G157" s="142"/>
      <c r="H157" s="143"/>
      <c r="I157" s="144"/>
      <c r="J157" s="145"/>
      <c r="K157" s="143"/>
      <c r="L157" s="147"/>
      <c r="M157" s="147"/>
      <c r="N157" s="147" t="s">
        <v>600</v>
      </c>
      <c r="O157" s="147" t="s">
        <v>600</v>
      </c>
      <c r="P157" s="164"/>
      <c r="Q157" s="94">
        <f t="shared" si="13"/>
        <v>2</v>
      </c>
      <c r="R157" s="149">
        <f t="shared" si="14"/>
        <v>0.16666666666666666</v>
      </c>
      <c r="S157" s="151" t="s">
        <v>600</v>
      </c>
      <c r="T157" s="151" t="s">
        <v>600</v>
      </c>
      <c r="U157" s="151" t="s">
        <v>600</v>
      </c>
      <c r="V157" s="151" t="s">
        <v>600</v>
      </c>
      <c r="W157" s="151" t="s">
        <v>600</v>
      </c>
      <c r="X157" s="151" t="s">
        <v>600</v>
      </c>
      <c r="Y157" s="151"/>
      <c r="Z157" s="151"/>
      <c r="AA157" s="151" t="s">
        <v>600</v>
      </c>
      <c r="AB157" s="151"/>
      <c r="AC157" s="165"/>
      <c r="AD157" s="165"/>
      <c r="AE157" s="94">
        <f t="shared" si="15"/>
        <v>7</v>
      </c>
      <c r="AF157" s="153">
        <f t="shared" si="16"/>
        <v>0.63636363636363635</v>
      </c>
      <c r="AG157" s="154">
        <f t="shared" si="12"/>
        <v>0.80303030303030298</v>
      </c>
      <c r="AH157" s="194">
        <f t="shared" si="17"/>
        <v>0.80303030303030298</v>
      </c>
      <c r="AI157" s="195">
        <v>0.80303030303030298</v>
      </c>
    </row>
    <row r="158" spans="1:35" ht="16.5" customHeight="1" x14ac:dyDescent="0.25">
      <c r="A158" s="139" t="s">
        <v>323</v>
      </c>
      <c r="B158" s="155" t="s">
        <v>912</v>
      </c>
      <c r="C158" s="156" t="s">
        <v>730</v>
      </c>
      <c r="D158" s="142" t="s">
        <v>600</v>
      </c>
      <c r="E158" s="142"/>
      <c r="F158" s="142" t="s">
        <v>600</v>
      </c>
      <c r="G158" s="142" t="s">
        <v>600</v>
      </c>
      <c r="H158" s="143"/>
      <c r="I158" s="144"/>
      <c r="J158" s="145" t="s">
        <v>600</v>
      </c>
      <c r="K158" s="143"/>
      <c r="L158" s="147"/>
      <c r="M158" s="147"/>
      <c r="N158" s="147" t="s">
        <v>600</v>
      </c>
      <c r="O158" s="147" t="s">
        <v>600</v>
      </c>
      <c r="P158" s="164" t="s">
        <v>600</v>
      </c>
      <c r="Q158" s="94">
        <f t="shared" si="13"/>
        <v>7</v>
      </c>
      <c r="R158" s="149">
        <f t="shared" si="14"/>
        <v>0.58333333333333337</v>
      </c>
      <c r="S158" s="151"/>
      <c r="T158" s="151" t="s">
        <v>600</v>
      </c>
      <c r="U158" s="151" t="s">
        <v>600</v>
      </c>
      <c r="V158" s="151"/>
      <c r="W158" s="151"/>
      <c r="X158" s="151"/>
      <c r="Y158" s="151"/>
      <c r="Z158" s="151"/>
      <c r="AA158" s="151"/>
      <c r="AB158" s="151"/>
      <c r="AC158" s="165"/>
      <c r="AD158" s="165"/>
      <c r="AE158" s="94">
        <f t="shared" si="15"/>
        <v>2</v>
      </c>
      <c r="AF158" s="153">
        <f t="shared" si="16"/>
        <v>0.18181818181818182</v>
      </c>
      <c r="AG158" s="154">
        <f t="shared" si="12"/>
        <v>0.76515151515151514</v>
      </c>
      <c r="AH158" s="194">
        <f t="shared" si="17"/>
        <v>0.76515151515151514</v>
      </c>
      <c r="AI158" s="195">
        <v>0.76515151515151514</v>
      </c>
    </row>
    <row r="159" spans="1:35" ht="16.5" customHeight="1" x14ac:dyDescent="0.25">
      <c r="A159" s="139" t="s">
        <v>324</v>
      </c>
      <c r="B159" s="155" t="s">
        <v>913</v>
      </c>
      <c r="C159" s="156" t="s">
        <v>914</v>
      </c>
      <c r="D159" s="142" t="s">
        <v>600</v>
      </c>
      <c r="E159" s="142"/>
      <c r="F159" s="142"/>
      <c r="G159" s="142"/>
      <c r="H159" s="143" t="s">
        <v>600</v>
      </c>
      <c r="I159" s="144"/>
      <c r="J159" s="145"/>
      <c r="K159" s="143"/>
      <c r="L159" s="147"/>
      <c r="M159" s="147"/>
      <c r="N159" s="147" t="s">
        <v>600</v>
      </c>
      <c r="O159" s="147" t="s">
        <v>600</v>
      </c>
      <c r="P159" s="164" t="s">
        <v>600</v>
      </c>
      <c r="Q159" s="94">
        <f t="shared" si="13"/>
        <v>5</v>
      </c>
      <c r="R159" s="149">
        <f t="shared" si="14"/>
        <v>0.41666666666666669</v>
      </c>
      <c r="S159" s="151" t="s">
        <v>600</v>
      </c>
      <c r="T159" s="151" t="s">
        <v>600</v>
      </c>
      <c r="U159" s="151" t="s">
        <v>600</v>
      </c>
      <c r="V159" s="151"/>
      <c r="W159" s="151"/>
      <c r="X159" s="151"/>
      <c r="Y159" s="151"/>
      <c r="Z159" s="151" t="s">
        <v>600</v>
      </c>
      <c r="AA159" s="151"/>
      <c r="AB159" s="151"/>
      <c r="AC159" s="165"/>
      <c r="AD159" s="165"/>
      <c r="AE159" s="94">
        <f t="shared" si="15"/>
        <v>4</v>
      </c>
      <c r="AF159" s="153">
        <f t="shared" si="16"/>
        <v>0.36363636363636365</v>
      </c>
      <c r="AG159" s="154">
        <f t="shared" si="12"/>
        <v>0.78030303030303028</v>
      </c>
      <c r="AH159" s="194">
        <f t="shared" si="17"/>
        <v>0.78030303030303028</v>
      </c>
      <c r="AI159" s="195">
        <v>0.78030303030303028</v>
      </c>
    </row>
    <row r="160" spans="1:35" ht="16.5" customHeight="1" x14ac:dyDescent="0.25">
      <c r="A160" s="139" t="s">
        <v>325</v>
      </c>
      <c r="B160" s="155" t="s">
        <v>915</v>
      </c>
      <c r="C160" s="156" t="s">
        <v>816</v>
      </c>
      <c r="D160" s="142"/>
      <c r="E160" s="142"/>
      <c r="F160" s="142"/>
      <c r="G160" s="142"/>
      <c r="H160" s="143"/>
      <c r="I160" s="144" t="s">
        <v>600</v>
      </c>
      <c r="J160" s="145"/>
      <c r="K160" s="143"/>
      <c r="L160" s="147" t="s">
        <v>600</v>
      </c>
      <c r="M160" s="147"/>
      <c r="N160" s="147"/>
      <c r="O160" s="147"/>
      <c r="P160" s="164" t="s">
        <v>600</v>
      </c>
      <c r="Q160" s="94">
        <f t="shared" si="13"/>
        <v>3</v>
      </c>
      <c r="R160" s="149">
        <f t="shared" si="14"/>
        <v>0.25</v>
      </c>
      <c r="S160" s="151"/>
      <c r="T160" s="151" t="s">
        <v>600</v>
      </c>
      <c r="U160" s="151" t="s">
        <v>600</v>
      </c>
      <c r="V160" s="151"/>
      <c r="W160" s="151"/>
      <c r="X160" s="151" t="s">
        <v>600</v>
      </c>
      <c r="Y160" s="151" t="s">
        <v>600</v>
      </c>
      <c r="Z160" s="151"/>
      <c r="AA160" s="151" t="s">
        <v>600</v>
      </c>
      <c r="AB160" s="151"/>
      <c r="AC160" s="165"/>
      <c r="AD160" s="165"/>
      <c r="AE160" s="94">
        <f t="shared" si="15"/>
        <v>5</v>
      </c>
      <c r="AF160" s="153">
        <f t="shared" si="16"/>
        <v>0.45454545454545453</v>
      </c>
      <c r="AG160" s="154">
        <f t="shared" si="12"/>
        <v>0.70454545454545459</v>
      </c>
      <c r="AH160" s="194">
        <f t="shared" si="17"/>
        <v>0.70454545454545459</v>
      </c>
      <c r="AI160" s="195">
        <v>0.70454545454545459</v>
      </c>
    </row>
    <row r="161" spans="1:35" ht="16.5" customHeight="1" x14ac:dyDescent="0.25">
      <c r="A161" s="139" t="s">
        <v>326</v>
      </c>
      <c r="B161" s="155" t="s">
        <v>916</v>
      </c>
      <c r="C161" s="156" t="s">
        <v>789</v>
      </c>
      <c r="D161" s="142" t="s">
        <v>600</v>
      </c>
      <c r="E161" s="142"/>
      <c r="F161" s="142"/>
      <c r="G161" s="142" t="s">
        <v>600</v>
      </c>
      <c r="H161" s="143"/>
      <c r="I161" s="144" t="s">
        <v>600</v>
      </c>
      <c r="J161" s="145"/>
      <c r="K161" s="143"/>
      <c r="L161" s="147"/>
      <c r="M161" s="147"/>
      <c r="N161" s="147"/>
      <c r="O161" s="147"/>
      <c r="P161" s="164"/>
      <c r="Q161" s="94">
        <f t="shared" si="13"/>
        <v>3</v>
      </c>
      <c r="R161" s="149">
        <f t="shared" si="14"/>
        <v>0.25</v>
      </c>
      <c r="S161" s="151" t="s">
        <v>600</v>
      </c>
      <c r="T161" s="151" t="s">
        <v>600</v>
      </c>
      <c r="U161" s="151" t="s">
        <v>600</v>
      </c>
      <c r="V161" s="151" t="s">
        <v>600</v>
      </c>
      <c r="W161" s="151"/>
      <c r="X161" s="151"/>
      <c r="Y161" s="151" t="s">
        <v>600</v>
      </c>
      <c r="Z161" s="151" t="s">
        <v>600</v>
      </c>
      <c r="AA161" s="151"/>
      <c r="AB161" s="151"/>
      <c r="AC161" s="165"/>
      <c r="AD161" s="165"/>
      <c r="AE161" s="94">
        <f t="shared" si="15"/>
        <v>6</v>
      </c>
      <c r="AF161" s="153">
        <f t="shared" si="16"/>
        <v>0.54545454545454541</v>
      </c>
      <c r="AG161" s="154">
        <f t="shared" si="12"/>
        <v>0.79545454545454541</v>
      </c>
      <c r="AH161" s="194">
        <f t="shared" si="17"/>
        <v>0.79545454545454541</v>
      </c>
      <c r="AI161" s="195">
        <v>0.79545454545454541</v>
      </c>
    </row>
    <row r="162" spans="1:35" ht="16.5" customHeight="1" x14ac:dyDescent="0.25">
      <c r="A162" s="139" t="s">
        <v>327</v>
      </c>
      <c r="B162" s="155" t="s">
        <v>917</v>
      </c>
      <c r="C162" s="156" t="s">
        <v>760</v>
      </c>
      <c r="D162" s="142"/>
      <c r="E162" s="142" t="s">
        <v>600</v>
      </c>
      <c r="F162" s="142" t="s">
        <v>600</v>
      </c>
      <c r="G162" s="142" t="s">
        <v>600</v>
      </c>
      <c r="H162" s="143" t="s">
        <v>600</v>
      </c>
      <c r="I162" s="144" t="s">
        <v>600</v>
      </c>
      <c r="J162" s="145"/>
      <c r="K162" s="143"/>
      <c r="L162" s="147"/>
      <c r="M162" s="147"/>
      <c r="N162" s="147" t="s">
        <v>600</v>
      </c>
      <c r="O162" s="147"/>
      <c r="P162" s="164"/>
      <c r="Q162" s="94">
        <f t="shared" si="13"/>
        <v>6</v>
      </c>
      <c r="R162" s="149">
        <f t="shared" si="14"/>
        <v>0.5</v>
      </c>
      <c r="S162" s="151"/>
      <c r="T162" s="151"/>
      <c r="U162" s="151"/>
      <c r="V162" s="151"/>
      <c r="W162" s="151"/>
      <c r="X162" s="151"/>
      <c r="Y162" s="151"/>
      <c r="Z162" s="151"/>
      <c r="AA162" s="151"/>
      <c r="AB162" s="151"/>
      <c r="AC162" s="165"/>
      <c r="AD162" s="165"/>
      <c r="AE162" s="94">
        <f t="shared" si="15"/>
        <v>0</v>
      </c>
      <c r="AF162" s="153">
        <f t="shared" si="16"/>
        <v>0</v>
      </c>
      <c r="AG162" s="154">
        <f t="shared" si="12"/>
        <v>0.5</v>
      </c>
      <c r="AH162" s="194">
        <f t="shared" si="17"/>
        <v>0.5</v>
      </c>
      <c r="AI162" s="195">
        <v>0.5</v>
      </c>
    </row>
    <row r="163" spans="1:35" ht="16.5" customHeight="1" x14ac:dyDescent="0.25">
      <c r="A163" s="139" t="s">
        <v>328</v>
      </c>
      <c r="B163" s="155" t="s">
        <v>918</v>
      </c>
      <c r="C163" s="156" t="s">
        <v>888</v>
      </c>
      <c r="D163" s="142"/>
      <c r="E163" s="142"/>
      <c r="F163" s="142"/>
      <c r="G163" s="142"/>
      <c r="H163" s="143"/>
      <c r="I163" s="144"/>
      <c r="J163" s="145"/>
      <c r="K163" s="143"/>
      <c r="L163" s="147"/>
      <c r="M163" s="147"/>
      <c r="N163" s="147"/>
      <c r="O163" s="147"/>
      <c r="P163" s="164"/>
      <c r="Q163" s="94">
        <f t="shared" si="13"/>
        <v>0</v>
      </c>
      <c r="R163" s="149">
        <f t="shared" si="14"/>
        <v>0</v>
      </c>
      <c r="S163" s="151"/>
      <c r="T163" s="151"/>
      <c r="U163" s="151"/>
      <c r="V163" s="151"/>
      <c r="W163" s="151"/>
      <c r="X163" s="151"/>
      <c r="Y163" s="151"/>
      <c r="Z163" s="151"/>
      <c r="AA163" s="151"/>
      <c r="AB163" s="151"/>
      <c r="AC163" s="165"/>
      <c r="AD163" s="165"/>
      <c r="AE163" s="94">
        <f t="shared" si="15"/>
        <v>0</v>
      </c>
      <c r="AF163" s="153">
        <f t="shared" si="16"/>
        <v>0</v>
      </c>
      <c r="AG163" s="154">
        <f t="shared" si="12"/>
        <v>0</v>
      </c>
      <c r="AH163" s="194">
        <f t="shared" si="17"/>
        <v>0</v>
      </c>
      <c r="AI163" s="195">
        <v>0</v>
      </c>
    </row>
    <row r="164" spans="1:35" ht="16.5" customHeight="1" x14ac:dyDescent="0.25">
      <c r="A164" s="139" t="s">
        <v>329</v>
      </c>
      <c r="B164" s="155" t="s">
        <v>919</v>
      </c>
      <c r="C164" s="156" t="s">
        <v>900</v>
      </c>
      <c r="D164" s="142" t="s">
        <v>600</v>
      </c>
      <c r="E164" s="142" t="s">
        <v>600</v>
      </c>
      <c r="F164" s="142" t="s">
        <v>600</v>
      </c>
      <c r="G164" s="142" t="s">
        <v>600</v>
      </c>
      <c r="H164" s="143"/>
      <c r="I164" s="144"/>
      <c r="J164" s="145" t="s">
        <v>600</v>
      </c>
      <c r="K164" s="143"/>
      <c r="L164" s="147" t="s">
        <v>600</v>
      </c>
      <c r="M164" s="147"/>
      <c r="N164" s="147"/>
      <c r="O164" s="147"/>
      <c r="P164" s="164"/>
      <c r="Q164" s="94">
        <f t="shared" si="13"/>
        <v>6</v>
      </c>
      <c r="R164" s="149">
        <f t="shared" si="14"/>
        <v>0.5</v>
      </c>
      <c r="S164" s="151" t="s">
        <v>600</v>
      </c>
      <c r="T164" s="151"/>
      <c r="U164" s="151"/>
      <c r="V164" s="151"/>
      <c r="W164" s="151"/>
      <c r="X164" s="151"/>
      <c r="Y164" s="151"/>
      <c r="Z164" s="151"/>
      <c r="AA164" s="151"/>
      <c r="AB164" s="151"/>
      <c r="AC164" s="165"/>
      <c r="AD164" s="165"/>
      <c r="AE164" s="94">
        <f t="shared" si="15"/>
        <v>1</v>
      </c>
      <c r="AF164" s="153">
        <f t="shared" si="16"/>
        <v>9.0909090909090912E-2</v>
      </c>
      <c r="AG164" s="154">
        <f t="shared" si="12"/>
        <v>0.59090909090909094</v>
      </c>
      <c r="AH164" s="194">
        <f t="shared" si="17"/>
        <v>0.59090909090909094</v>
      </c>
      <c r="AI164" s="195">
        <v>0.59090909090909094</v>
      </c>
    </row>
    <row r="165" spans="1:35" ht="16.5" customHeight="1" x14ac:dyDescent="0.25">
      <c r="A165" s="139" t="s">
        <v>330</v>
      </c>
      <c r="B165" s="155" t="s">
        <v>920</v>
      </c>
      <c r="C165" s="156" t="s">
        <v>921</v>
      </c>
      <c r="D165" s="142"/>
      <c r="E165" s="142" t="s">
        <v>600</v>
      </c>
      <c r="F165" s="142" t="s">
        <v>600</v>
      </c>
      <c r="G165" s="142"/>
      <c r="H165" s="143" t="s">
        <v>600</v>
      </c>
      <c r="I165" s="144" t="s">
        <v>600</v>
      </c>
      <c r="J165" s="145"/>
      <c r="K165" s="143"/>
      <c r="L165" s="147"/>
      <c r="M165" s="147"/>
      <c r="N165" s="147"/>
      <c r="O165" s="147"/>
      <c r="P165" s="164"/>
      <c r="Q165" s="94">
        <f t="shared" si="13"/>
        <v>4</v>
      </c>
      <c r="R165" s="149">
        <f t="shared" si="14"/>
        <v>0.33333333333333331</v>
      </c>
      <c r="S165" s="151"/>
      <c r="T165" s="151"/>
      <c r="U165" s="151"/>
      <c r="V165" s="151"/>
      <c r="W165" s="151"/>
      <c r="X165" s="151"/>
      <c r="Y165" s="151"/>
      <c r="Z165" s="151"/>
      <c r="AA165" s="151"/>
      <c r="AB165" s="151"/>
      <c r="AC165" s="165"/>
      <c r="AD165" s="165"/>
      <c r="AE165" s="94">
        <f t="shared" si="15"/>
        <v>0</v>
      </c>
      <c r="AF165" s="153">
        <f t="shared" si="16"/>
        <v>0</v>
      </c>
      <c r="AG165" s="154">
        <f t="shared" si="12"/>
        <v>0.33333333333333331</v>
      </c>
      <c r="AH165" s="194">
        <f t="shared" si="17"/>
        <v>0.33333333333333331</v>
      </c>
      <c r="AI165" s="195">
        <v>0.33333333333333331</v>
      </c>
    </row>
    <row r="166" spans="1:35" ht="16.5" customHeight="1" x14ac:dyDescent="0.25">
      <c r="A166" s="139" t="s">
        <v>331</v>
      </c>
      <c r="B166" s="155" t="s">
        <v>922</v>
      </c>
      <c r="C166" s="156" t="s">
        <v>778</v>
      </c>
      <c r="D166" s="142"/>
      <c r="E166" s="142"/>
      <c r="F166" s="142"/>
      <c r="G166" s="142"/>
      <c r="H166" s="143"/>
      <c r="I166" s="144"/>
      <c r="J166" s="145"/>
      <c r="K166" s="143"/>
      <c r="L166" s="147"/>
      <c r="M166" s="147"/>
      <c r="N166" s="147"/>
      <c r="O166" s="147"/>
      <c r="P166" s="164"/>
      <c r="Q166" s="94">
        <f t="shared" si="13"/>
        <v>0</v>
      </c>
      <c r="R166" s="149">
        <f t="shared" si="14"/>
        <v>0</v>
      </c>
      <c r="S166" s="151"/>
      <c r="T166" s="151"/>
      <c r="U166" s="151"/>
      <c r="V166" s="151"/>
      <c r="W166" s="151"/>
      <c r="X166" s="151"/>
      <c r="Y166" s="151"/>
      <c r="Z166" s="151"/>
      <c r="AA166" s="151"/>
      <c r="AB166" s="151"/>
      <c r="AC166" s="165"/>
      <c r="AD166" s="165"/>
      <c r="AE166" s="94">
        <f t="shared" si="15"/>
        <v>0</v>
      </c>
      <c r="AF166" s="153">
        <f t="shared" si="16"/>
        <v>0</v>
      </c>
      <c r="AG166" s="154">
        <f t="shared" si="12"/>
        <v>0</v>
      </c>
      <c r="AH166" s="194">
        <f t="shared" si="17"/>
        <v>0</v>
      </c>
      <c r="AI166" s="195">
        <v>0</v>
      </c>
    </row>
    <row r="167" spans="1:35" ht="16.5" customHeight="1" x14ac:dyDescent="0.25">
      <c r="A167" s="139" t="s">
        <v>332</v>
      </c>
      <c r="B167" s="155" t="s">
        <v>923</v>
      </c>
      <c r="C167" s="156" t="s">
        <v>924</v>
      </c>
      <c r="D167" s="142"/>
      <c r="E167" s="142"/>
      <c r="F167" s="142" t="s">
        <v>600</v>
      </c>
      <c r="G167" s="142" t="s">
        <v>600</v>
      </c>
      <c r="H167" s="143" t="s">
        <v>600</v>
      </c>
      <c r="I167" s="144" t="s">
        <v>600</v>
      </c>
      <c r="J167" s="145"/>
      <c r="K167" s="143"/>
      <c r="L167" s="147"/>
      <c r="M167" s="147"/>
      <c r="N167" s="147" t="s">
        <v>600</v>
      </c>
      <c r="O167" s="147"/>
      <c r="P167" s="164"/>
      <c r="Q167" s="94">
        <f t="shared" si="13"/>
        <v>5</v>
      </c>
      <c r="R167" s="149">
        <f t="shared" si="14"/>
        <v>0.41666666666666669</v>
      </c>
      <c r="S167" s="151"/>
      <c r="T167" s="151"/>
      <c r="U167" s="151"/>
      <c r="V167" s="151"/>
      <c r="W167" s="151"/>
      <c r="X167" s="151"/>
      <c r="Y167" s="151"/>
      <c r="Z167" s="151"/>
      <c r="AA167" s="151"/>
      <c r="AB167" s="151"/>
      <c r="AC167" s="165"/>
      <c r="AD167" s="165"/>
      <c r="AE167" s="94">
        <f t="shared" si="15"/>
        <v>0</v>
      </c>
      <c r="AF167" s="153">
        <f t="shared" si="16"/>
        <v>0</v>
      </c>
      <c r="AG167" s="154">
        <f t="shared" si="12"/>
        <v>0.41666666666666669</v>
      </c>
      <c r="AH167" s="194">
        <f t="shared" si="17"/>
        <v>0.41666666666666669</v>
      </c>
      <c r="AI167" s="195">
        <v>0.41666666666666669</v>
      </c>
    </row>
    <row r="168" spans="1:35" ht="16.5" customHeight="1" x14ac:dyDescent="0.25">
      <c r="A168" s="139" t="s">
        <v>333</v>
      </c>
      <c r="B168" s="155" t="s">
        <v>925</v>
      </c>
      <c r="C168" s="156" t="s">
        <v>926</v>
      </c>
      <c r="D168" s="142" t="s">
        <v>600</v>
      </c>
      <c r="E168" s="142" t="s">
        <v>600</v>
      </c>
      <c r="F168" s="142" t="s">
        <v>600</v>
      </c>
      <c r="G168" s="142" t="s">
        <v>600</v>
      </c>
      <c r="H168" s="143" t="s">
        <v>600</v>
      </c>
      <c r="I168" s="144"/>
      <c r="J168" s="145"/>
      <c r="K168" s="143"/>
      <c r="L168" s="147"/>
      <c r="M168" s="147"/>
      <c r="N168" s="147" t="s">
        <v>600</v>
      </c>
      <c r="O168" s="147" t="s">
        <v>600</v>
      </c>
      <c r="P168" s="164" t="s">
        <v>600</v>
      </c>
      <c r="Q168" s="94">
        <f t="shared" si="13"/>
        <v>8</v>
      </c>
      <c r="R168" s="149">
        <f t="shared" si="14"/>
        <v>0.66666666666666663</v>
      </c>
      <c r="S168" s="151" t="s">
        <v>600</v>
      </c>
      <c r="T168" s="151" t="s">
        <v>600</v>
      </c>
      <c r="U168" s="151"/>
      <c r="V168" s="151"/>
      <c r="W168" s="151"/>
      <c r="X168" s="151"/>
      <c r="Y168" s="151"/>
      <c r="Z168" s="151" t="s">
        <v>600</v>
      </c>
      <c r="AA168" s="151"/>
      <c r="AB168" s="151"/>
      <c r="AC168" s="165"/>
      <c r="AD168" s="165"/>
      <c r="AE168" s="94">
        <f t="shared" si="15"/>
        <v>3</v>
      </c>
      <c r="AF168" s="153">
        <f t="shared" si="16"/>
        <v>0.27272727272727271</v>
      </c>
      <c r="AG168" s="154">
        <f t="shared" si="12"/>
        <v>0.93939393939393934</v>
      </c>
      <c r="AH168" s="194">
        <f t="shared" si="17"/>
        <v>0.93939393939393934</v>
      </c>
      <c r="AI168" s="195">
        <v>0.93939393939393934</v>
      </c>
    </row>
    <row r="169" spans="1:35" ht="16.5" customHeight="1" x14ac:dyDescent="0.25">
      <c r="A169" s="139" t="s">
        <v>927</v>
      </c>
      <c r="B169" s="155" t="s">
        <v>928</v>
      </c>
      <c r="C169" s="156" t="s">
        <v>733</v>
      </c>
      <c r="D169" s="142"/>
      <c r="E169" s="142"/>
      <c r="F169" s="142"/>
      <c r="G169" s="142"/>
      <c r="H169" s="143"/>
      <c r="I169" s="144"/>
      <c r="J169" s="145"/>
      <c r="K169" s="143"/>
      <c r="L169" s="147"/>
      <c r="M169" s="147"/>
      <c r="N169" s="147"/>
      <c r="O169" s="147"/>
      <c r="P169" s="164"/>
      <c r="Q169" s="94">
        <f t="shared" si="13"/>
        <v>0</v>
      </c>
      <c r="R169" s="149">
        <f t="shared" si="14"/>
        <v>0</v>
      </c>
      <c r="S169" s="151"/>
      <c r="T169" s="151"/>
      <c r="U169" s="151"/>
      <c r="V169" s="151"/>
      <c r="W169" s="151"/>
      <c r="X169" s="151"/>
      <c r="Y169" s="151"/>
      <c r="Z169" s="151"/>
      <c r="AA169" s="151"/>
      <c r="AB169" s="151"/>
      <c r="AC169" s="165"/>
      <c r="AD169" s="165"/>
      <c r="AE169" s="94">
        <f t="shared" si="15"/>
        <v>0</v>
      </c>
      <c r="AF169" s="153">
        <f t="shared" si="16"/>
        <v>0</v>
      </c>
      <c r="AG169" s="154">
        <f t="shared" si="12"/>
        <v>0</v>
      </c>
      <c r="AH169" s="194">
        <f t="shared" si="17"/>
        <v>0</v>
      </c>
      <c r="AI169" s="195">
        <v>0</v>
      </c>
    </row>
    <row r="170" spans="1:35" ht="16.5" customHeight="1" x14ac:dyDescent="0.25">
      <c r="A170" s="139" t="s">
        <v>334</v>
      </c>
      <c r="B170" s="155" t="s">
        <v>929</v>
      </c>
      <c r="C170" s="156" t="s">
        <v>733</v>
      </c>
      <c r="D170" s="142"/>
      <c r="E170" s="142" t="s">
        <v>600</v>
      </c>
      <c r="F170" s="142" t="s">
        <v>600</v>
      </c>
      <c r="G170" s="142"/>
      <c r="H170" s="143" t="s">
        <v>600</v>
      </c>
      <c r="I170" s="144" t="s">
        <v>600</v>
      </c>
      <c r="J170" s="145"/>
      <c r="K170" s="143"/>
      <c r="L170" s="147"/>
      <c r="M170" s="147"/>
      <c r="N170" s="147"/>
      <c r="O170" s="147"/>
      <c r="P170" s="164"/>
      <c r="Q170" s="94">
        <f t="shared" si="13"/>
        <v>4</v>
      </c>
      <c r="R170" s="149">
        <f t="shared" si="14"/>
        <v>0.33333333333333331</v>
      </c>
      <c r="S170" s="151"/>
      <c r="T170" s="151"/>
      <c r="U170" s="151"/>
      <c r="V170" s="151"/>
      <c r="W170" s="151"/>
      <c r="X170" s="151"/>
      <c r="Y170" s="151"/>
      <c r="Z170" s="151"/>
      <c r="AA170" s="151"/>
      <c r="AB170" s="151"/>
      <c r="AC170" s="165"/>
      <c r="AD170" s="165"/>
      <c r="AE170" s="94">
        <f t="shared" si="15"/>
        <v>0</v>
      </c>
      <c r="AF170" s="153">
        <f t="shared" si="16"/>
        <v>0</v>
      </c>
      <c r="AG170" s="154">
        <f t="shared" si="12"/>
        <v>0.33333333333333331</v>
      </c>
      <c r="AH170" s="194">
        <f t="shared" si="17"/>
        <v>0.33333333333333331</v>
      </c>
      <c r="AI170" s="195">
        <v>0.33333333333333331</v>
      </c>
    </row>
    <row r="171" spans="1:35" s="166" customFormat="1" ht="16.5" customHeight="1" x14ac:dyDescent="0.25">
      <c r="A171" s="161" t="s">
        <v>335</v>
      </c>
      <c r="B171" s="162" t="s">
        <v>930</v>
      </c>
      <c r="C171" s="163" t="s">
        <v>754</v>
      </c>
      <c r="D171" s="142"/>
      <c r="E171" s="142" t="s">
        <v>600</v>
      </c>
      <c r="F171" s="142" t="s">
        <v>600</v>
      </c>
      <c r="G171" s="142"/>
      <c r="H171" s="143" t="s">
        <v>600</v>
      </c>
      <c r="I171" s="144" t="s">
        <v>600</v>
      </c>
      <c r="J171" s="145"/>
      <c r="K171" s="143"/>
      <c r="L171" s="147"/>
      <c r="M171" s="147"/>
      <c r="N171" s="147" t="s">
        <v>600</v>
      </c>
      <c r="O171" s="147"/>
      <c r="P171" s="164"/>
      <c r="Q171" s="94">
        <f t="shared" si="13"/>
        <v>5</v>
      </c>
      <c r="R171" s="149">
        <f t="shared" si="14"/>
        <v>0.41666666666666669</v>
      </c>
      <c r="S171" s="151"/>
      <c r="T171" s="151"/>
      <c r="U171" s="151"/>
      <c r="V171" s="151"/>
      <c r="W171" s="151"/>
      <c r="X171" s="151"/>
      <c r="Y171" s="151"/>
      <c r="Z171" s="151"/>
      <c r="AA171" s="151"/>
      <c r="AB171" s="151"/>
      <c r="AC171" s="165"/>
      <c r="AD171" s="165"/>
      <c r="AE171" s="94">
        <f t="shared" si="15"/>
        <v>0</v>
      </c>
      <c r="AF171" s="153">
        <f t="shared" si="16"/>
        <v>0</v>
      </c>
      <c r="AG171" s="154">
        <f t="shared" si="12"/>
        <v>0.41666666666666669</v>
      </c>
      <c r="AH171" s="194">
        <f t="shared" si="17"/>
        <v>0.41666666666666669</v>
      </c>
      <c r="AI171" s="196">
        <v>0.33333333333333331</v>
      </c>
    </row>
    <row r="172" spans="1:35" ht="16.5" customHeight="1" x14ac:dyDescent="0.25">
      <c r="A172" s="139" t="s">
        <v>336</v>
      </c>
      <c r="B172" s="155" t="s">
        <v>931</v>
      </c>
      <c r="C172" s="156" t="s">
        <v>932</v>
      </c>
      <c r="D172" s="142"/>
      <c r="E172" s="142"/>
      <c r="F172" s="142"/>
      <c r="G172" s="142"/>
      <c r="H172" s="143"/>
      <c r="I172" s="144"/>
      <c r="J172" s="145"/>
      <c r="K172" s="143"/>
      <c r="L172" s="147"/>
      <c r="M172" s="147"/>
      <c r="N172" s="147"/>
      <c r="O172" s="147"/>
      <c r="P172" s="164"/>
      <c r="Q172" s="94">
        <f t="shared" si="13"/>
        <v>0</v>
      </c>
      <c r="R172" s="149">
        <f t="shared" si="14"/>
        <v>0</v>
      </c>
      <c r="S172" s="151" t="s">
        <v>600</v>
      </c>
      <c r="T172" s="151"/>
      <c r="U172" s="151"/>
      <c r="V172" s="151"/>
      <c r="W172" s="151"/>
      <c r="X172" s="151"/>
      <c r="Y172" s="151"/>
      <c r="Z172" s="151"/>
      <c r="AA172" s="151"/>
      <c r="AB172" s="151"/>
      <c r="AC172" s="165"/>
      <c r="AD172" s="165"/>
      <c r="AE172" s="94">
        <f t="shared" si="15"/>
        <v>1</v>
      </c>
      <c r="AF172" s="153">
        <f t="shared" si="16"/>
        <v>9.0909090909090912E-2</v>
      </c>
      <c r="AG172" s="154">
        <f t="shared" si="12"/>
        <v>9.0909090909090912E-2</v>
      </c>
      <c r="AH172" s="194">
        <f t="shared" si="17"/>
        <v>9.0909090909090912E-2</v>
      </c>
      <c r="AI172" s="195">
        <v>9.0909090909090912E-2</v>
      </c>
    </row>
    <row r="173" spans="1:35" ht="16.5" customHeight="1" x14ac:dyDescent="0.25">
      <c r="A173" s="139" t="s">
        <v>337</v>
      </c>
      <c r="B173" s="155" t="s">
        <v>933</v>
      </c>
      <c r="C173" s="156" t="s">
        <v>934</v>
      </c>
      <c r="D173" s="142"/>
      <c r="E173" s="142"/>
      <c r="F173" s="142"/>
      <c r="G173" s="142"/>
      <c r="H173" s="143"/>
      <c r="I173" s="144"/>
      <c r="J173" s="145"/>
      <c r="K173" s="143"/>
      <c r="L173" s="147"/>
      <c r="M173" s="147"/>
      <c r="N173" s="147"/>
      <c r="O173" s="147"/>
      <c r="P173" s="164"/>
      <c r="Q173" s="94">
        <f t="shared" si="13"/>
        <v>0</v>
      </c>
      <c r="R173" s="149">
        <f t="shared" si="14"/>
        <v>0</v>
      </c>
      <c r="S173" s="151" t="s">
        <v>600</v>
      </c>
      <c r="T173" s="151"/>
      <c r="U173" s="151"/>
      <c r="V173" s="151"/>
      <c r="W173" s="151"/>
      <c r="X173" s="151"/>
      <c r="Y173" s="151"/>
      <c r="Z173" s="151"/>
      <c r="AA173" s="151"/>
      <c r="AB173" s="151"/>
      <c r="AC173" s="165"/>
      <c r="AD173" s="165"/>
      <c r="AE173" s="94">
        <f t="shared" si="15"/>
        <v>1</v>
      </c>
      <c r="AF173" s="153">
        <f t="shared" si="16"/>
        <v>9.0909090909090912E-2</v>
      </c>
      <c r="AG173" s="154">
        <f t="shared" si="12"/>
        <v>9.0909090909090912E-2</v>
      </c>
      <c r="AH173" s="194">
        <f t="shared" si="17"/>
        <v>9.0909090909090912E-2</v>
      </c>
      <c r="AI173" s="195">
        <v>9.0909090909090912E-2</v>
      </c>
    </row>
    <row r="174" spans="1:35" ht="16.5" customHeight="1" x14ac:dyDescent="0.25">
      <c r="A174" s="139" t="s">
        <v>338</v>
      </c>
      <c r="B174" s="155" t="s">
        <v>935</v>
      </c>
      <c r="C174" s="156" t="s">
        <v>936</v>
      </c>
      <c r="D174" s="142"/>
      <c r="E174" s="142"/>
      <c r="F174" s="142" t="s">
        <v>600</v>
      </c>
      <c r="G174" s="142" t="s">
        <v>600</v>
      </c>
      <c r="H174" s="143" t="s">
        <v>600</v>
      </c>
      <c r="I174" s="144" t="s">
        <v>600</v>
      </c>
      <c r="J174" s="145"/>
      <c r="K174" s="143"/>
      <c r="L174" s="147"/>
      <c r="M174" s="147"/>
      <c r="N174" s="147" t="s">
        <v>600</v>
      </c>
      <c r="O174" s="147"/>
      <c r="P174" s="164"/>
      <c r="Q174" s="94">
        <f t="shared" si="13"/>
        <v>5</v>
      </c>
      <c r="R174" s="149">
        <f t="shared" si="14"/>
        <v>0.41666666666666669</v>
      </c>
      <c r="S174" s="151" t="s">
        <v>600</v>
      </c>
      <c r="T174" s="151"/>
      <c r="U174" s="151"/>
      <c r="V174" s="151"/>
      <c r="W174" s="151"/>
      <c r="X174" s="151"/>
      <c r="Y174" s="151"/>
      <c r="Z174" s="151"/>
      <c r="AA174" s="151"/>
      <c r="AB174" s="151"/>
      <c r="AC174" s="165"/>
      <c r="AD174" s="165"/>
      <c r="AE174" s="94">
        <f t="shared" si="15"/>
        <v>1</v>
      </c>
      <c r="AF174" s="153">
        <f t="shared" si="16"/>
        <v>9.0909090909090912E-2</v>
      </c>
      <c r="AG174" s="154">
        <f t="shared" si="12"/>
        <v>0.50757575757575757</v>
      </c>
      <c r="AH174" s="194">
        <f t="shared" si="17"/>
        <v>0.50757575757575757</v>
      </c>
      <c r="AI174" s="195">
        <v>0.50757575757575757</v>
      </c>
    </row>
    <row r="175" spans="1:35" ht="16.5" customHeight="1" x14ac:dyDescent="0.25">
      <c r="A175" s="139" t="s">
        <v>339</v>
      </c>
      <c r="B175" s="155" t="s">
        <v>937</v>
      </c>
      <c r="C175" s="156" t="s">
        <v>846</v>
      </c>
      <c r="D175" s="142"/>
      <c r="E175" s="142" t="s">
        <v>600</v>
      </c>
      <c r="F175" s="142" t="s">
        <v>600</v>
      </c>
      <c r="G175" s="142" t="s">
        <v>600</v>
      </c>
      <c r="H175" s="143"/>
      <c r="I175" s="144"/>
      <c r="J175" s="145" t="s">
        <v>600</v>
      </c>
      <c r="K175" s="143"/>
      <c r="L175" s="147"/>
      <c r="M175" s="147"/>
      <c r="N175" s="147"/>
      <c r="O175" s="147" t="s">
        <v>600</v>
      </c>
      <c r="P175" s="164" t="s">
        <v>600</v>
      </c>
      <c r="Q175" s="94">
        <f t="shared" si="13"/>
        <v>6</v>
      </c>
      <c r="R175" s="149">
        <f t="shared" si="14"/>
        <v>0.5</v>
      </c>
      <c r="S175" s="151"/>
      <c r="T175" s="151"/>
      <c r="U175" s="151"/>
      <c r="V175" s="151"/>
      <c r="W175" s="151"/>
      <c r="X175" s="151"/>
      <c r="Y175" s="151" t="s">
        <v>600</v>
      </c>
      <c r="Z175" s="151" t="s">
        <v>600</v>
      </c>
      <c r="AA175" s="151"/>
      <c r="AB175" s="151"/>
      <c r="AC175" s="165"/>
      <c r="AD175" s="165"/>
      <c r="AE175" s="94">
        <f t="shared" si="15"/>
        <v>2</v>
      </c>
      <c r="AF175" s="153">
        <f t="shared" si="16"/>
        <v>0.18181818181818182</v>
      </c>
      <c r="AG175" s="154">
        <f t="shared" si="12"/>
        <v>0.68181818181818188</v>
      </c>
      <c r="AH175" s="194">
        <f t="shared" si="17"/>
        <v>0.68181818181818188</v>
      </c>
      <c r="AI175" s="195">
        <v>0.68181818181818188</v>
      </c>
    </row>
    <row r="176" spans="1:35" ht="16.5" customHeight="1" x14ac:dyDescent="0.25">
      <c r="A176" s="139" t="s">
        <v>340</v>
      </c>
      <c r="B176" s="155" t="s">
        <v>938</v>
      </c>
      <c r="C176" s="156" t="s">
        <v>754</v>
      </c>
      <c r="D176" s="142"/>
      <c r="E176" s="142"/>
      <c r="F176" s="142"/>
      <c r="G176" s="142"/>
      <c r="H176" s="143"/>
      <c r="I176" s="144"/>
      <c r="J176" s="145"/>
      <c r="K176" s="143"/>
      <c r="L176" s="147"/>
      <c r="M176" s="147"/>
      <c r="N176" s="147"/>
      <c r="O176" s="147"/>
      <c r="P176" s="164"/>
      <c r="Q176" s="94">
        <f t="shared" si="13"/>
        <v>0</v>
      </c>
      <c r="R176" s="149">
        <f t="shared" si="14"/>
        <v>0</v>
      </c>
      <c r="S176" s="151"/>
      <c r="T176" s="151"/>
      <c r="U176" s="151"/>
      <c r="V176" s="151"/>
      <c r="W176" s="151"/>
      <c r="X176" s="151"/>
      <c r="Y176" s="151"/>
      <c r="Z176" s="151"/>
      <c r="AA176" s="151"/>
      <c r="AB176" s="151"/>
      <c r="AC176" s="165"/>
      <c r="AD176" s="165"/>
      <c r="AE176" s="94">
        <f t="shared" si="15"/>
        <v>0</v>
      </c>
      <c r="AF176" s="153">
        <f t="shared" si="16"/>
        <v>0</v>
      </c>
      <c r="AG176" s="154">
        <f t="shared" si="12"/>
        <v>0</v>
      </c>
      <c r="AH176" s="194">
        <f t="shared" si="17"/>
        <v>0</v>
      </c>
      <c r="AI176" s="195">
        <v>0</v>
      </c>
    </row>
    <row r="177" spans="1:35" ht="16.5" customHeight="1" x14ac:dyDescent="0.25">
      <c r="A177" s="139" t="s">
        <v>341</v>
      </c>
      <c r="B177" s="155" t="s">
        <v>939</v>
      </c>
      <c r="C177" s="156" t="s">
        <v>760</v>
      </c>
      <c r="D177" s="142"/>
      <c r="E177" s="142"/>
      <c r="F177" s="142"/>
      <c r="G177" s="142"/>
      <c r="H177" s="143"/>
      <c r="I177" s="144"/>
      <c r="J177" s="145"/>
      <c r="K177" s="143"/>
      <c r="L177" s="147"/>
      <c r="M177" s="147"/>
      <c r="N177" s="147"/>
      <c r="O177" s="147"/>
      <c r="P177" s="164"/>
      <c r="Q177" s="94">
        <f t="shared" si="13"/>
        <v>0</v>
      </c>
      <c r="R177" s="149">
        <f t="shared" si="14"/>
        <v>0</v>
      </c>
      <c r="S177" s="151"/>
      <c r="T177" s="151"/>
      <c r="U177" s="151"/>
      <c r="V177" s="151"/>
      <c r="W177" s="151"/>
      <c r="X177" s="151"/>
      <c r="Y177" s="151"/>
      <c r="Z177" s="151"/>
      <c r="AA177" s="151"/>
      <c r="AB177" s="151"/>
      <c r="AC177" s="165"/>
      <c r="AD177" s="165"/>
      <c r="AE177" s="94">
        <f t="shared" si="15"/>
        <v>0</v>
      </c>
      <c r="AF177" s="153">
        <f t="shared" si="16"/>
        <v>0</v>
      </c>
      <c r="AG177" s="154">
        <f t="shared" si="12"/>
        <v>0</v>
      </c>
      <c r="AH177" s="194">
        <f t="shared" si="17"/>
        <v>0</v>
      </c>
      <c r="AI177" s="195">
        <v>0</v>
      </c>
    </row>
    <row r="178" spans="1:35" ht="16.5" customHeight="1" x14ac:dyDescent="0.25">
      <c r="A178" s="139" t="s">
        <v>342</v>
      </c>
      <c r="B178" s="155" t="s">
        <v>732</v>
      </c>
      <c r="C178" s="156" t="s">
        <v>914</v>
      </c>
      <c r="D178" s="142" t="s">
        <v>600</v>
      </c>
      <c r="E178" s="142" t="s">
        <v>600</v>
      </c>
      <c r="F178" s="142" t="s">
        <v>600</v>
      </c>
      <c r="G178" s="142" t="s">
        <v>600</v>
      </c>
      <c r="H178" s="143" t="s">
        <v>600</v>
      </c>
      <c r="I178" s="144" t="s">
        <v>600</v>
      </c>
      <c r="J178" s="145" t="s">
        <v>600</v>
      </c>
      <c r="K178" s="143"/>
      <c r="L178" s="147" t="s">
        <v>600</v>
      </c>
      <c r="M178" s="147"/>
      <c r="N178" s="147"/>
      <c r="O178" s="147"/>
      <c r="P178" s="164"/>
      <c r="Q178" s="94">
        <f t="shared" si="13"/>
        <v>8</v>
      </c>
      <c r="R178" s="149">
        <f t="shared" si="14"/>
        <v>0.66666666666666663</v>
      </c>
      <c r="S178" s="151"/>
      <c r="T178" s="151"/>
      <c r="U178" s="151"/>
      <c r="V178" s="151"/>
      <c r="W178" s="151"/>
      <c r="X178" s="151"/>
      <c r="Y178" s="151"/>
      <c r="Z178" s="151"/>
      <c r="AA178" s="151"/>
      <c r="AB178" s="151"/>
      <c r="AC178" s="165"/>
      <c r="AD178" s="165"/>
      <c r="AE178" s="94">
        <f t="shared" si="15"/>
        <v>0</v>
      </c>
      <c r="AF178" s="153">
        <f t="shared" si="16"/>
        <v>0</v>
      </c>
      <c r="AG178" s="154">
        <f t="shared" si="12"/>
        <v>0.66666666666666663</v>
      </c>
      <c r="AH178" s="194">
        <f t="shared" si="17"/>
        <v>0.66666666666666663</v>
      </c>
      <c r="AI178" s="195">
        <v>0.66666666666666663</v>
      </c>
    </row>
    <row r="179" spans="1:35" ht="16.5" customHeight="1" x14ac:dyDescent="0.25">
      <c r="A179" s="139" t="s">
        <v>343</v>
      </c>
      <c r="B179" s="155" t="s">
        <v>749</v>
      </c>
      <c r="C179" s="156" t="s">
        <v>856</v>
      </c>
      <c r="D179" s="142"/>
      <c r="E179" s="142" t="s">
        <v>600</v>
      </c>
      <c r="F179" s="142" t="s">
        <v>600</v>
      </c>
      <c r="G179" s="142" t="s">
        <v>600</v>
      </c>
      <c r="H179" s="143" t="s">
        <v>600</v>
      </c>
      <c r="I179" s="144" t="s">
        <v>600</v>
      </c>
      <c r="J179" s="145" t="s">
        <v>600</v>
      </c>
      <c r="K179" s="143"/>
      <c r="L179" s="147" t="s">
        <v>600</v>
      </c>
      <c r="M179" s="147"/>
      <c r="N179" s="147" t="s">
        <v>600</v>
      </c>
      <c r="O179" s="147" t="s">
        <v>600</v>
      </c>
      <c r="P179" s="164"/>
      <c r="Q179" s="94">
        <f t="shared" si="13"/>
        <v>9</v>
      </c>
      <c r="R179" s="149">
        <f t="shared" si="14"/>
        <v>0.75</v>
      </c>
      <c r="S179" s="151" t="s">
        <v>600</v>
      </c>
      <c r="T179" s="151" t="s">
        <v>600</v>
      </c>
      <c r="U179" s="151" t="s">
        <v>600</v>
      </c>
      <c r="V179" s="151" t="s">
        <v>600</v>
      </c>
      <c r="W179" s="151"/>
      <c r="X179" s="151"/>
      <c r="Y179" s="151"/>
      <c r="Z179" s="151"/>
      <c r="AA179" s="151"/>
      <c r="AB179" s="151"/>
      <c r="AC179" s="165"/>
      <c r="AD179" s="165"/>
      <c r="AE179" s="94">
        <f t="shared" si="15"/>
        <v>4</v>
      </c>
      <c r="AF179" s="153">
        <f t="shared" si="16"/>
        <v>0.36363636363636365</v>
      </c>
      <c r="AG179" s="154">
        <f t="shared" si="12"/>
        <v>1.1136363636363638</v>
      </c>
      <c r="AH179" s="194">
        <f t="shared" si="17"/>
        <v>1</v>
      </c>
      <c r="AI179" s="195">
        <v>1</v>
      </c>
    </row>
    <row r="180" spans="1:35" ht="16.5" customHeight="1" x14ac:dyDescent="0.25">
      <c r="A180" s="139" t="s">
        <v>344</v>
      </c>
      <c r="B180" s="155" t="s">
        <v>940</v>
      </c>
      <c r="C180" s="156" t="s">
        <v>714</v>
      </c>
      <c r="D180" s="142"/>
      <c r="E180" s="142"/>
      <c r="F180" s="142"/>
      <c r="G180" s="142"/>
      <c r="H180" s="143"/>
      <c r="I180" s="144"/>
      <c r="J180" s="145"/>
      <c r="K180" s="143"/>
      <c r="L180" s="147"/>
      <c r="M180" s="147"/>
      <c r="N180" s="147"/>
      <c r="O180" s="147"/>
      <c r="P180" s="164"/>
      <c r="Q180" s="94">
        <f t="shared" si="13"/>
        <v>0</v>
      </c>
      <c r="R180" s="149">
        <f t="shared" si="14"/>
        <v>0</v>
      </c>
      <c r="S180" s="151"/>
      <c r="T180" s="151"/>
      <c r="U180" s="151"/>
      <c r="V180" s="151" t="s">
        <v>600</v>
      </c>
      <c r="W180" s="151" t="s">
        <v>600</v>
      </c>
      <c r="X180" s="151" t="s">
        <v>600</v>
      </c>
      <c r="Y180" s="151" t="s">
        <v>600</v>
      </c>
      <c r="Z180" s="151"/>
      <c r="AA180" s="151"/>
      <c r="AB180" s="151"/>
      <c r="AC180" s="165"/>
      <c r="AD180" s="165"/>
      <c r="AE180" s="94">
        <f t="shared" si="15"/>
        <v>4</v>
      </c>
      <c r="AF180" s="153">
        <f t="shared" si="16"/>
        <v>0.36363636363636365</v>
      </c>
      <c r="AG180" s="154">
        <f t="shared" si="12"/>
        <v>0.36363636363636365</v>
      </c>
      <c r="AH180" s="194">
        <f t="shared" si="17"/>
        <v>0.36363636363636365</v>
      </c>
      <c r="AI180" s="195">
        <v>0.36363636363636365</v>
      </c>
    </row>
    <row r="181" spans="1:35" ht="16.5" customHeight="1" x14ac:dyDescent="0.25">
      <c r="A181" s="139" t="s">
        <v>345</v>
      </c>
      <c r="B181" s="155" t="s">
        <v>941</v>
      </c>
      <c r="C181" s="156" t="s">
        <v>791</v>
      </c>
      <c r="D181" s="142"/>
      <c r="E181" s="142" t="s">
        <v>600</v>
      </c>
      <c r="F181" s="142" t="s">
        <v>600</v>
      </c>
      <c r="G181" s="142" t="s">
        <v>600</v>
      </c>
      <c r="H181" s="143" t="s">
        <v>600</v>
      </c>
      <c r="I181" s="144" t="s">
        <v>600</v>
      </c>
      <c r="J181" s="145" t="s">
        <v>600</v>
      </c>
      <c r="K181" s="143"/>
      <c r="L181" s="147" t="s">
        <v>600</v>
      </c>
      <c r="M181" s="147"/>
      <c r="N181" s="147" t="s">
        <v>600</v>
      </c>
      <c r="O181" s="147" t="s">
        <v>600</v>
      </c>
      <c r="P181" s="164" t="s">
        <v>600</v>
      </c>
      <c r="Q181" s="94">
        <f t="shared" si="13"/>
        <v>10</v>
      </c>
      <c r="R181" s="149">
        <f t="shared" si="14"/>
        <v>0.83333333333333337</v>
      </c>
      <c r="S181" s="151" t="s">
        <v>600</v>
      </c>
      <c r="T181" s="151"/>
      <c r="U181" s="151"/>
      <c r="V181" s="151" t="s">
        <v>600</v>
      </c>
      <c r="W181" s="151"/>
      <c r="X181" s="151"/>
      <c r="Y181" s="151"/>
      <c r="Z181" s="151"/>
      <c r="AA181" s="151"/>
      <c r="AB181" s="151"/>
      <c r="AC181" s="165"/>
      <c r="AD181" s="165"/>
      <c r="AE181" s="94">
        <f t="shared" si="15"/>
        <v>2</v>
      </c>
      <c r="AF181" s="153">
        <f t="shared" si="16"/>
        <v>0.18181818181818182</v>
      </c>
      <c r="AG181" s="154">
        <f t="shared" si="12"/>
        <v>1.0151515151515151</v>
      </c>
      <c r="AH181" s="194">
        <f t="shared" si="17"/>
        <v>1</v>
      </c>
      <c r="AI181" s="195">
        <v>1</v>
      </c>
    </row>
    <row r="182" spans="1:35" ht="16.5" customHeight="1" x14ac:dyDescent="0.25">
      <c r="A182" s="139" t="s">
        <v>346</v>
      </c>
      <c r="B182" s="155" t="s">
        <v>942</v>
      </c>
      <c r="C182" s="156" t="s">
        <v>943</v>
      </c>
      <c r="D182" s="142"/>
      <c r="E182" s="142" t="s">
        <v>600</v>
      </c>
      <c r="F182" s="142" t="s">
        <v>600</v>
      </c>
      <c r="G182" s="142" t="s">
        <v>600</v>
      </c>
      <c r="H182" s="143" t="s">
        <v>600</v>
      </c>
      <c r="I182" s="144" t="s">
        <v>600</v>
      </c>
      <c r="J182" s="145"/>
      <c r="K182" s="143"/>
      <c r="L182" s="147" t="s">
        <v>600</v>
      </c>
      <c r="M182" s="147" t="s">
        <v>600</v>
      </c>
      <c r="N182" s="147" t="s">
        <v>600</v>
      </c>
      <c r="O182" s="147" t="s">
        <v>600</v>
      </c>
      <c r="P182" s="164" t="s">
        <v>600</v>
      </c>
      <c r="Q182" s="94">
        <f t="shared" si="13"/>
        <v>10</v>
      </c>
      <c r="R182" s="149">
        <f t="shared" si="14"/>
        <v>0.83333333333333337</v>
      </c>
      <c r="S182" s="151"/>
      <c r="T182" s="151"/>
      <c r="U182" s="151"/>
      <c r="V182" s="151"/>
      <c r="W182" s="151"/>
      <c r="X182" s="151"/>
      <c r="Y182" s="151"/>
      <c r="Z182" s="151" t="s">
        <v>600</v>
      </c>
      <c r="AA182" s="151"/>
      <c r="AB182" s="151"/>
      <c r="AC182" s="165"/>
      <c r="AD182" s="165"/>
      <c r="AE182" s="94">
        <f t="shared" si="15"/>
        <v>1</v>
      </c>
      <c r="AF182" s="153">
        <f t="shared" si="16"/>
        <v>9.0909090909090912E-2</v>
      </c>
      <c r="AG182" s="154">
        <f t="shared" si="12"/>
        <v>0.92424242424242431</v>
      </c>
      <c r="AH182" s="194">
        <f t="shared" si="17"/>
        <v>0.92424242424242431</v>
      </c>
      <c r="AI182" s="195">
        <v>0.92424242424242431</v>
      </c>
    </row>
    <row r="183" spans="1:35" ht="16.5" customHeight="1" x14ac:dyDescent="0.25">
      <c r="A183" s="139" t="s">
        <v>347</v>
      </c>
      <c r="B183" s="155" t="s">
        <v>810</v>
      </c>
      <c r="C183" s="156" t="s">
        <v>944</v>
      </c>
      <c r="D183" s="142"/>
      <c r="E183" s="142" t="s">
        <v>600</v>
      </c>
      <c r="F183" s="142"/>
      <c r="G183" s="142"/>
      <c r="H183" s="143"/>
      <c r="I183" s="144"/>
      <c r="J183" s="145"/>
      <c r="K183" s="143"/>
      <c r="L183" s="147"/>
      <c r="M183" s="147"/>
      <c r="N183" s="147"/>
      <c r="O183" s="147"/>
      <c r="P183" s="164"/>
      <c r="Q183" s="94">
        <f t="shared" si="13"/>
        <v>1</v>
      </c>
      <c r="R183" s="149">
        <f t="shared" si="14"/>
        <v>8.3333333333333329E-2</v>
      </c>
      <c r="S183" s="151"/>
      <c r="T183" s="151"/>
      <c r="U183" s="151"/>
      <c r="V183" s="151"/>
      <c r="W183" s="151"/>
      <c r="X183" s="151"/>
      <c r="Y183" s="151"/>
      <c r="Z183" s="151"/>
      <c r="AA183" s="151"/>
      <c r="AB183" s="151"/>
      <c r="AC183" s="165"/>
      <c r="AD183" s="165"/>
      <c r="AE183" s="94">
        <f t="shared" si="15"/>
        <v>0</v>
      </c>
      <c r="AF183" s="153">
        <f t="shared" si="16"/>
        <v>0</v>
      </c>
      <c r="AG183" s="154">
        <f t="shared" si="12"/>
        <v>8.3333333333333329E-2</v>
      </c>
      <c r="AH183" s="194">
        <f t="shared" si="17"/>
        <v>8.3333333333333329E-2</v>
      </c>
      <c r="AI183" s="195">
        <v>8.3333333333333329E-2</v>
      </c>
    </row>
    <row r="184" spans="1:35" ht="16.5" customHeight="1" x14ac:dyDescent="0.25">
      <c r="A184" s="139" t="s">
        <v>348</v>
      </c>
      <c r="B184" s="155" t="s">
        <v>945</v>
      </c>
      <c r="C184" s="156" t="s">
        <v>946</v>
      </c>
      <c r="D184" s="142"/>
      <c r="E184" s="142"/>
      <c r="F184" s="142"/>
      <c r="G184" s="142"/>
      <c r="H184" s="143"/>
      <c r="I184" s="144"/>
      <c r="J184" s="145"/>
      <c r="K184" s="143"/>
      <c r="L184" s="147"/>
      <c r="M184" s="147"/>
      <c r="N184" s="147"/>
      <c r="O184" s="147"/>
      <c r="P184" s="164"/>
      <c r="Q184" s="94">
        <f t="shared" si="13"/>
        <v>0</v>
      </c>
      <c r="R184" s="149">
        <f t="shared" si="14"/>
        <v>0</v>
      </c>
      <c r="S184" s="151"/>
      <c r="T184" s="151"/>
      <c r="U184" s="151"/>
      <c r="V184" s="151"/>
      <c r="W184" s="151"/>
      <c r="X184" s="151"/>
      <c r="Y184" s="151"/>
      <c r="Z184" s="151"/>
      <c r="AA184" s="151"/>
      <c r="AB184" s="151"/>
      <c r="AC184" s="165"/>
      <c r="AD184" s="165"/>
      <c r="AE184" s="94">
        <f t="shared" si="15"/>
        <v>0</v>
      </c>
      <c r="AF184" s="153">
        <f t="shared" si="16"/>
        <v>0</v>
      </c>
      <c r="AG184" s="154">
        <f t="shared" si="12"/>
        <v>0</v>
      </c>
      <c r="AH184" s="194">
        <f t="shared" si="17"/>
        <v>0</v>
      </c>
      <c r="AI184" s="195">
        <v>0</v>
      </c>
    </row>
    <row r="185" spans="1:35" ht="16.5" customHeight="1" x14ac:dyDescent="0.25">
      <c r="A185" s="139" t="s">
        <v>349</v>
      </c>
      <c r="B185" s="155" t="s">
        <v>875</v>
      </c>
      <c r="C185" s="156" t="s">
        <v>947</v>
      </c>
      <c r="D185" s="142"/>
      <c r="E185" s="142" t="s">
        <v>600</v>
      </c>
      <c r="F185" s="142" t="s">
        <v>600</v>
      </c>
      <c r="G185" s="142" t="s">
        <v>600</v>
      </c>
      <c r="H185" s="143" t="s">
        <v>600</v>
      </c>
      <c r="I185" s="144"/>
      <c r="J185" s="145"/>
      <c r="K185" s="143"/>
      <c r="L185" s="147" t="s">
        <v>600</v>
      </c>
      <c r="M185" s="147" t="s">
        <v>600</v>
      </c>
      <c r="N185" s="147" t="s">
        <v>600</v>
      </c>
      <c r="O185" s="147" t="s">
        <v>600</v>
      </c>
      <c r="P185" s="164" t="s">
        <v>600</v>
      </c>
      <c r="Q185" s="94">
        <f t="shared" si="13"/>
        <v>9</v>
      </c>
      <c r="R185" s="149">
        <f t="shared" si="14"/>
        <v>0.75</v>
      </c>
      <c r="S185" s="151"/>
      <c r="T185" s="151"/>
      <c r="U185" s="151"/>
      <c r="V185" s="151"/>
      <c r="W185" s="151"/>
      <c r="X185" s="151"/>
      <c r="Y185" s="151"/>
      <c r="Z185" s="151" t="s">
        <v>600</v>
      </c>
      <c r="AA185" s="151"/>
      <c r="AB185" s="151"/>
      <c r="AC185" s="165"/>
      <c r="AD185" s="165"/>
      <c r="AE185" s="94">
        <f t="shared" si="15"/>
        <v>1</v>
      </c>
      <c r="AF185" s="153">
        <f t="shared" si="16"/>
        <v>9.0909090909090912E-2</v>
      </c>
      <c r="AG185" s="154">
        <f t="shared" si="12"/>
        <v>0.84090909090909094</v>
      </c>
      <c r="AH185" s="194">
        <f t="shared" si="17"/>
        <v>0.84090909090909094</v>
      </c>
      <c r="AI185" s="195">
        <v>0.84090909090909094</v>
      </c>
    </row>
    <row r="186" spans="1:35" ht="16.5" customHeight="1" x14ac:dyDescent="0.25">
      <c r="A186" s="139" t="s">
        <v>350</v>
      </c>
      <c r="B186" s="155" t="s">
        <v>792</v>
      </c>
      <c r="C186" s="156" t="s">
        <v>786</v>
      </c>
      <c r="D186" s="142"/>
      <c r="E186" s="142"/>
      <c r="F186" s="142"/>
      <c r="G186" s="142"/>
      <c r="H186" s="143"/>
      <c r="I186" s="144"/>
      <c r="J186" s="145"/>
      <c r="K186" s="143"/>
      <c r="L186" s="147"/>
      <c r="M186" s="147"/>
      <c r="N186" s="147"/>
      <c r="O186" s="147"/>
      <c r="P186" s="164"/>
      <c r="Q186" s="94">
        <f t="shared" si="13"/>
        <v>0</v>
      </c>
      <c r="R186" s="149">
        <f t="shared" si="14"/>
        <v>0</v>
      </c>
      <c r="S186" s="151"/>
      <c r="T186" s="151"/>
      <c r="U186" s="151"/>
      <c r="V186" s="151"/>
      <c r="W186" s="151"/>
      <c r="X186" s="151"/>
      <c r="Y186" s="151"/>
      <c r="Z186" s="151"/>
      <c r="AA186" s="151"/>
      <c r="AB186" s="151"/>
      <c r="AC186" s="165"/>
      <c r="AD186" s="165"/>
      <c r="AE186" s="94">
        <f t="shared" si="15"/>
        <v>0</v>
      </c>
      <c r="AF186" s="153">
        <f t="shared" si="16"/>
        <v>0</v>
      </c>
      <c r="AG186" s="154">
        <f t="shared" si="12"/>
        <v>0</v>
      </c>
      <c r="AH186" s="194">
        <f t="shared" si="17"/>
        <v>0</v>
      </c>
      <c r="AI186" s="195">
        <v>0</v>
      </c>
    </row>
    <row r="187" spans="1:35" ht="16.5" customHeight="1" x14ac:dyDescent="0.25">
      <c r="A187" s="139" t="s">
        <v>351</v>
      </c>
      <c r="B187" s="155" t="s">
        <v>948</v>
      </c>
      <c r="C187" s="156" t="s">
        <v>949</v>
      </c>
      <c r="D187" s="142"/>
      <c r="E187" s="142"/>
      <c r="F187" s="142"/>
      <c r="G187" s="142"/>
      <c r="H187" s="143"/>
      <c r="I187" s="144"/>
      <c r="J187" s="145"/>
      <c r="K187" s="143"/>
      <c r="L187" s="147"/>
      <c r="M187" s="147"/>
      <c r="N187" s="147"/>
      <c r="O187" s="147"/>
      <c r="P187" s="164"/>
      <c r="Q187" s="94">
        <f t="shared" si="13"/>
        <v>0</v>
      </c>
      <c r="R187" s="149">
        <f t="shared" si="14"/>
        <v>0</v>
      </c>
      <c r="S187" s="151"/>
      <c r="T187" s="151"/>
      <c r="U187" s="151"/>
      <c r="V187" s="151"/>
      <c r="W187" s="151"/>
      <c r="X187" s="151"/>
      <c r="Y187" s="151"/>
      <c r="Z187" s="151"/>
      <c r="AA187" s="151"/>
      <c r="AB187" s="151"/>
      <c r="AC187" s="165"/>
      <c r="AD187" s="165"/>
      <c r="AE187" s="94">
        <f t="shared" si="15"/>
        <v>0</v>
      </c>
      <c r="AF187" s="153">
        <f t="shared" si="16"/>
        <v>0</v>
      </c>
      <c r="AG187" s="154">
        <f t="shared" si="12"/>
        <v>0</v>
      </c>
      <c r="AH187" s="194">
        <f t="shared" si="17"/>
        <v>0</v>
      </c>
      <c r="AI187" s="195">
        <v>0</v>
      </c>
    </row>
    <row r="188" spans="1:35" ht="16.5" customHeight="1" x14ac:dyDescent="0.25">
      <c r="A188" s="139" t="s">
        <v>352</v>
      </c>
      <c r="B188" s="155" t="s">
        <v>950</v>
      </c>
      <c r="C188" s="156" t="s">
        <v>856</v>
      </c>
      <c r="D188" s="142" t="s">
        <v>600</v>
      </c>
      <c r="E188" s="142" t="s">
        <v>600</v>
      </c>
      <c r="F188" s="142" t="s">
        <v>600</v>
      </c>
      <c r="G188" s="142"/>
      <c r="H188" s="143"/>
      <c r="I188" s="144"/>
      <c r="J188" s="145"/>
      <c r="K188" s="143"/>
      <c r="L188" s="147"/>
      <c r="M188" s="147"/>
      <c r="N188" s="147"/>
      <c r="O188" s="147"/>
      <c r="P188" s="164"/>
      <c r="Q188" s="94">
        <f t="shared" si="13"/>
        <v>3</v>
      </c>
      <c r="R188" s="149">
        <f t="shared" si="14"/>
        <v>0.25</v>
      </c>
      <c r="S188" s="151" t="s">
        <v>600</v>
      </c>
      <c r="T188" s="151"/>
      <c r="U188" s="151"/>
      <c r="V188" s="151"/>
      <c r="W188" s="151"/>
      <c r="X188" s="151"/>
      <c r="Y188" s="151"/>
      <c r="Z188" s="151"/>
      <c r="AA188" s="151"/>
      <c r="AB188" s="151" t="s">
        <v>600</v>
      </c>
      <c r="AC188" s="165" t="s">
        <v>600</v>
      </c>
      <c r="AD188" s="165"/>
      <c r="AE188" s="94">
        <f t="shared" si="15"/>
        <v>3</v>
      </c>
      <c r="AF188" s="153">
        <f t="shared" si="16"/>
        <v>0.27272727272727271</v>
      </c>
      <c r="AG188" s="154">
        <f t="shared" si="12"/>
        <v>0.52272727272727271</v>
      </c>
      <c r="AH188" s="194">
        <f t="shared" si="17"/>
        <v>0.52272727272727271</v>
      </c>
      <c r="AI188" s="195">
        <v>0.52272727272727271</v>
      </c>
    </row>
    <row r="189" spans="1:35" ht="16.5" customHeight="1" x14ac:dyDescent="0.25">
      <c r="A189" s="139" t="s">
        <v>353</v>
      </c>
      <c r="B189" s="155" t="s">
        <v>729</v>
      </c>
      <c r="C189" s="156" t="s">
        <v>951</v>
      </c>
      <c r="D189" s="142"/>
      <c r="E189" s="142"/>
      <c r="F189" s="142"/>
      <c r="G189" s="142"/>
      <c r="H189" s="143"/>
      <c r="I189" s="144"/>
      <c r="J189" s="145"/>
      <c r="K189" s="143"/>
      <c r="L189" s="147"/>
      <c r="M189" s="147"/>
      <c r="N189" s="147"/>
      <c r="O189" s="147"/>
      <c r="P189" s="164"/>
      <c r="Q189" s="94">
        <f t="shared" si="13"/>
        <v>0</v>
      </c>
      <c r="R189" s="149">
        <f t="shared" si="14"/>
        <v>0</v>
      </c>
      <c r="S189" s="151"/>
      <c r="T189" s="151"/>
      <c r="U189" s="151"/>
      <c r="V189" s="151"/>
      <c r="W189" s="151"/>
      <c r="X189" s="151"/>
      <c r="Y189" s="151"/>
      <c r="Z189" s="151"/>
      <c r="AA189" s="151"/>
      <c r="AB189" s="151"/>
      <c r="AC189" s="165"/>
      <c r="AD189" s="165"/>
      <c r="AE189" s="94">
        <f t="shared" si="15"/>
        <v>0</v>
      </c>
      <c r="AF189" s="153">
        <f t="shared" si="16"/>
        <v>0</v>
      </c>
      <c r="AG189" s="154">
        <f t="shared" si="12"/>
        <v>0</v>
      </c>
      <c r="AH189" s="194">
        <f t="shared" si="17"/>
        <v>0</v>
      </c>
      <c r="AI189" s="195">
        <v>0</v>
      </c>
    </row>
    <row r="190" spans="1:35" ht="16.5" customHeight="1" x14ac:dyDescent="0.25">
      <c r="A190" s="139" t="s">
        <v>354</v>
      </c>
      <c r="B190" s="155" t="s">
        <v>952</v>
      </c>
      <c r="C190" s="156" t="s">
        <v>932</v>
      </c>
      <c r="D190" s="142"/>
      <c r="E190" s="142" t="s">
        <v>600</v>
      </c>
      <c r="F190" s="142"/>
      <c r="G190" s="142" t="s">
        <v>600</v>
      </c>
      <c r="H190" s="143"/>
      <c r="I190" s="144"/>
      <c r="J190" s="145"/>
      <c r="K190" s="143"/>
      <c r="L190" s="147"/>
      <c r="M190" s="147"/>
      <c r="N190" s="147"/>
      <c r="O190" s="147"/>
      <c r="P190" s="164"/>
      <c r="Q190" s="94">
        <f t="shared" si="13"/>
        <v>2</v>
      </c>
      <c r="R190" s="149">
        <f t="shared" si="14"/>
        <v>0.16666666666666666</v>
      </c>
      <c r="S190" s="151"/>
      <c r="T190" s="151"/>
      <c r="U190" s="151"/>
      <c r="V190" s="151"/>
      <c r="W190" s="151"/>
      <c r="X190" s="151"/>
      <c r="Y190" s="151"/>
      <c r="Z190" s="151"/>
      <c r="AA190" s="151"/>
      <c r="AB190" s="151"/>
      <c r="AC190" s="165"/>
      <c r="AD190" s="165"/>
      <c r="AE190" s="94">
        <f t="shared" si="15"/>
        <v>0</v>
      </c>
      <c r="AF190" s="153">
        <f t="shared" si="16"/>
        <v>0</v>
      </c>
      <c r="AG190" s="154">
        <f t="shared" si="12"/>
        <v>0.16666666666666666</v>
      </c>
      <c r="AH190" s="194">
        <f t="shared" si="17"/>
        <v>0.16666666666666666</v>
      </c>
      <c r="AI190" s="195">
        <v>0.16666666666666666</v>
      </c>
    </row>
    <row r="191" spans="1:35" ht="16.5" customHeight="1" x14ac:dyDescent="0.25">
      <c r="A191" s="139" t="s">
        <v>355</v>
      </c>
      <c r="B191" s="155" t="s">
        <v>953</v>
      </c>
      <c r="C191" s="156" t="s">
        <v>743</v>
      </c>
      <c r="D191" s="142"/>
      <c r="E191" s="142"/>
      <c r="F191" s="142" t="s">
        <v>600</v>
      </c>
      <c r="G191" s="142" t="s">
        <v>600</v>
      </c>
      <c r="H191" s="143"/>
      <c r="I191" s="144" t="s">
        <v>600</v>
      </c>
      <c r="J191" s="145"/>
      <c r="K191" s="143"/>
      <c r="L191" s="147"/>
      <c r="M191" s="147"/>
      <c r="N191" s="147"/>
      <c r="O191" s="147"/>
      <c r="P191" s="164"/>
      <c r="Q191" s="94">
        <f t="shared" si="13"/>
        <v>3</v>
      </c>
      <c r="R191" s="149">
        <f t="shared" si="14"/>
        <v>0.25</v>
      </c>
      <c r="S191" s="151"/>
      <c r="T191" s="151"/>
      <c r="U191" s="151"/>
      <c r="V191" s="151"/>
      <c r="W191" s="151"/>
      <c r="X191" s="151"/>
      <c r="Y191" s="151"/>
      <c r="Z191" s="151"/>
      <c r="AA191" s="151"/>
      <c r="AB191" s="151"/>
      <c r="AC191" s="165"/>
      <c r="AD191" s="165"/>
      <c r="AE191" s="94">
        <f t="shared" si="15"/>
        <v>0</v>
      </c>
      <c r="AF191" s="153">
        <f t="shared" si="16"/>
        <v>0</v>
      </c>
      <c r="AG191" s="154">
        <f t="shared" si="12"/>
        <v>0.25</v>
      </c>
      <c r="AH191" s="194">
        <f t="shared" si="17"/>
        <v>0.25</v>
      </c>
      <c r="AI191" s="195">
        <v>0.25</v>
      </c>
    </row>
    <row r="192" spans="1:35" ht="16.5" customHeight="1" x14ac:dyDescent="0.25">
      <c r="A192" s="139" t="s">
        <v>356</v>
      </c>
      <c r="B192" s="155" t="s">
        <v>954</v>
      </c>
      <c r="C192" s="156" t="s">
        <v>743</v>
      </c>
      <c r="D192" s="142"/>
      <c r="E192" s="142"/>
      <c r="F192" s="142" t="s">
        <v>600</v>
      </c>
      <c r="G192" s="142" t="s">
        <v>600</v>
      </c>
      <c r="H192" s="143" t="s">
        <v>600</v>
      </c>
      <c r="I192" s="144" t="s">
        <v>600</v>
      </c>
      <c r="J192" s="145" t="s">
        <v>600</v>
      </c>
      <c r="K192" s="143"/>
      <c r="L192" s="147" t="s">
        <v>600</v>
      </c>
      <c r="M192" s="147" t="s">
        <v>600</v>
      </c>
      <c r="N192" s="147" t="s">
        <v>600</v>
      </c>
      <c r="O192" s="147" t="s">
        <v>600</v>
      </c>
      <c r="P192" s="164" t="s">
        <v>600</v>
      </c>
      <c r="Q192" s="94">
        <f t="shared" si="13"/>
        <v>10</v>
      </c>
      <c r="R192" s="149">
        <f t="shared" si="14"/>
        <v>0.83333333333333337</v>
      </c>
      <c r="S192" s="151"/>
      <c r="T192" s="151"/>
      <c r="U192" s="151"/>
      <c r="V192" s="151" t="s">
        <v>600</v>
      </c>
      <c r="W192" s="151"/>
      <c r="X192" s="151"/>
      <c r="Y192" s="151"/>
      <c r="Z192" s="151"/>
      <c r="AA192" s="151"/>
      <c r="AB192" s="151"/>
      <c r="AC192" s="165"/>
      <c r="AD192" s="165"/>
      <c r="AE192" s="94">
        <f t="shared" si="15"/>
        <v>1</v>
      </c>
      <c r="AF192" s="153">
        <f t="shared" si="16"/>
        <v>9.0909090909090912E-2</v>
      </c>
      <c r="AG192" s="154">
        <f t="shared" si="12"/>
        <v>0.92424242424242431</v>
      </c>
      <c r="AH192" s="194">
        <f t="shared" si="17"/>
        <v>0.92424242424242431</v>
      </c>
      <c r="AI192" s="195">
        <v>0.92424242424242431</v>
      </c>
    </row>
    <row r="193" spans="1:35" ht="16.5" customHeight="1" x14ac:dyDescent="0.25">
      <c r="A193" s="139" t="s">
        <v>357</v>
      </c>
      <c r="B193" s="155" t="s">
        <v>955</v>
      </c>
      <c r="C193" s="156" t="s">
        <v>806</v>
      </c>
      <c r="D193" s="142"/>
      <c r="E193" s="142"/>
      <c r="F193" s="142"/>
      <c r="G193" s="142"/>
      <c r="H193" s="143"/>
      <c r="I193" s="144"/>
      <c r="J193" s="145"/>
      <c r="K193" s="143"/>
      <c r="L193" s="147"/>
      <c r="M193" s="147"/>
      <c r="N193" s="147"/>
      <c r="O193" s="147"/>
      <c r="P193" s="164"/>
      <c r="Q193" s="94">
        <f t="shared" si="13"/>
        <v>0</v>
      </c>
      <c r="R193" s="149">
        <f t="shared" si="14"/>
        <v>0</v>
      </c>
      <c r="S193" s="151"/>
      <c r="T193" s="151"/>
      <c r="U193" s="151"/>
      <c r="V193" s="151"/>
      <c r="W193" s="151"/>
      <c r="X193" s="151"/>
      <c r="Y193" s="151"/>
      <c r="Z193" s="151"/>
      <c r="AA193" s="151"/>
      <c r="AB193" s="151"/>
      <c r="AC193" s="165"/>
      <c r="AD193" s="165"/>
      <c r="AE193" s="94">
        <f t="shared" si="15"/>
        <v>0</v>
      </c>
      <c r="AF193" s="153">
        <f t="shared" si="16"/>
        <v>0</v>
      </c>
      <c r="AG193" s="154">
        <f t="shared" si="12"/>
        <v>0</v>
      </c>
      <c r="AH193" s="194">
        <f t="shared" si="17"/>
        <v>0</v>
      </c>
      <c r="AI193" s="195">
        <v>0</v>
      </c>
    </row>
    <row r="194" spans="1:35" ht="16.5" customHeight="1" x14ac:dyDescent="0.25">
      <c r="A194" s="139" t="s">
        <v>358</v>
      </c>
      <c r="B194" s="155" t="s">
        <v>717</v>
      </c>
      <c r="C194" s="156" t="s">
        <v>956</v>
      </c>
      <c r="D194" s="142"/>
      <c r="E194" s="142" t="s">
        <v>600</v>
      </c>
      <c r="F194" s="142" t="s">
        <v>600</v>
      </c>
      <c r="G194" s="142" t="s">
        <v>600</v>
      </c>
      <c r="H194" s="143" t="s">
        <v>600</v>
      </c>
      <c r="I194" s="144"/>
      <c r="J194" s="145" t="s">
        <v>600</v>
      </c>
      <c r="K194" s="143"/>
      <c r="L194" s="147" t="s">
        <v>600</v>
      </c>
      <c r="M194" s="147" t="s">
        <v>600</v>
      </c>
      <c r="N194" s="147" t="s">
        <v>600</v>
      </c>
      <c r="O194" s="147" t="s">
        <v>600</v>
      </c>
      <c r="P194" s="164" t="s">
        <v>600</v>
      </c>
      <c r="Q194" s="94">
        <f t="shared" si="13"/>
        <v>10</v>
      </c>
      <c r="R194" s="149">
        <f t="shared" si="14"/>
        <v>0.83333333333333337</v>
      </c>
      <c r="S194" s="151"/>
      <c r="T194" s="151"/>
      <c r="U194" s="151"/>
      <c r="V194" s="151"/>
      <c r="W194" s="151"/>
      <c r="X194" s="151"/>
      <c r="Y194" s="151"/>
      <c r="Z194" s="151"/>
      <c r="AA194" s="151"/>
      <c r="AB194" s="151"/>
      <c r="AC194" s="165"/>
      <c r="AD194" s="165"/>
      <c r="AE194" s="94">
        <f t="shared" si="15"/>
        <v>0</v>
      </c>
      <c r="AF194" s="153">
        <f t="shared" si="16"/>
        <v>0</v>
      </c>
      <c r="AG194" s="154">
        <f t="shared" si="12"/>
        <v>0.83333333333333337</v>
      </c>
      <c r="AH194" s="194">
        <f t="shared" si="17"/>
        <v>0.83333333333333337</v>
      </c>
      <c r="AI194" s="195">
        <v>0.83333333333333337</v>
      </c>
    </row>
    <row r="195" spans="1:35" ht="16.5" customHeight="1" x14ac:dyDescent="0.25">
      <c r="A195" s="139" t="s">
        <v>359</v>
      </c>
      <c r="B195" s="155" t="s">
        <v>957</v>
      </c>
      <c r="C195" s="156" t="s">
        <v>958</v>
      </c>
      <c r="D195" s="142" t="s">
        <v>600</v>
      </c>
      <c r="E195" s="142" t="s">
        <v>600</v>
      </c>
      <c r="F195" s="142" t="s">
        <v>600</v>
      </c>
      <c r="G195" s="142"/>
      <c r="H195" s="143" t="s">
        <v>600</v>
      </c>
      <c r="I195" s="144" t="s">
        <v>600</v>
      </c>
      <c r="J195" s="145"/>
      <c r="K195" s="143"/>
      <c r="L195" s="147"/>
      <c r="M195" s="147"/>
      <c r="N195" s="147" t="s">
        <v>600</v>
      </c>
      <c r="O195" s="147" t="s">
        <v>600</v>
      </c>
      <c r="P195" s="164" t="s">
        <v>600</v>
      </c>
      <c r="Q195" s="94">
        <f t="shared" si="13"/>
        <v>8</v>
      </c>
      <c r="R195" s="149">
        <f t="shared" si="14"/>
        <v>0.66666666666666663</v>
      </c>
      <c r="S195" s="151"/>
      <c r="T195" s="151"/>
      <c r="U195" s="151"/>
      <c r="V195" s="151"/>
      <c r="W195" s="151"/>
      <c r="X195" s="151"/>
      <c r="Y195" s="151"/>
      <c r="Z195" s="151"/>
      <c r="AA195" s="151"/>
      <c r="AB195" s="151"/>
      <c r="AC195" s="165"/>
      <c r="AD195" s="165"/>
      <c r="AE195" s="94">
        <f t="shared" si="15"/>
        <v>0</v>
      </c>
      <c r="AF195" s="153">
        <f t="shared" si="16"/>
        <v>0</v>
      </c>
      <c r="AG195" s="154">
        <f t="shared" si="12"/>
        <v>0.66666666666666663</v>
      </c>
      <c r="AH195" s="194">
        <f t="shared" si="17"/>
        <v>0.66666666666666663</v>
      </c>
      <c r="AI195" s="195">
        <v>0.66666666666666663</v>
      </c>
    </row>
    <row r="196" spans="1:35" ht="16.5" customHeight="1" x14ac:dyDescent="0.25">
      <c r="A196" s="139" t="s">
        <v>360</v>
      </c>
      <c r="B196" s="155" t="s">
        <v>787</v>
      </c>
      <c r="C196" s="156" t="s">
        <v>780</v>
      </c>
      <c r="D196" s="142"/>
      <c r="E196" s="142" t="s">
        <v>600</v>
      </c>
      <c r="F196" s="142" t="s">
        <v>600</v>
      </c>
      <c r="G196" s="142" t="s">
        <v>600</v>
      </c>
      <c r="H196" s="143" t="s">
        <v>600</v>
      </c>
      <c r="I196" s="144" t="s">
        <v>600</v>
      </c>
      <c r="J196" s="145" t="s">
        <v>600</v>
      </c>
      <c r="K196" s="143"/>
      <c r="L196" s="147"/>
      <c r="M196" s="147" t="s">
        <v>600</v>
      </c>
      <c r="N196" s="147" t="s">
        <v>600</v>
      </c>
      <c r="O196" s="147" t="s">
        <v>600</v>
      </c>
      <c r="P196" s="164" t="s">
        <v>600</v>
      </c>
      <c r="Q196" s="94">
        <f t="shared" si="13"/>
        <v>10</v>
      </c>
      <c r="R196" s="149">
        <f t="shared" si="14"/>
        <v>0.83333333333333337</v>
      </c>
      <c r="S196" s="151"/>
      <c r="T196" s="151"/>
      <c r="U196" s="151"/>
      <c r="V196" s="151"/>
      <c r="W196" s="151"/>
      <c r="X196" s="151"/>
      <c r="Y196" s="151"/>
      <c r="Z196" s="151"/>
      <c r="AA196" s="151"/>
      <c r="AB196" s="151"/>
      <c r="AC196" s="165"/>
      <c r="AD196" s="165"/>
      <c r="AE196" s="94">
        <f t="shared" si="15"/>
        <v>0</v>
      </c>
      <c r="AF196" s="153">
        <f t="shared" si="16"/>
        <v>0</v>
      </c>
      <c r="AG196" s="154">
        <f t="shared" si="12"/>
        <v>0.83333333333333337</v>
      </c>
      <c r="AH196" s="194">
        <f t="shared" si="17"/>
        <v>0.83333333333333337</v>
      </c>
      <c r="AI196" s="195">
        <v>0.83333333333333337</v>
      </c>
    </row>
    <row r="197" spans="1:35" ht="16.5" customHeight="1" x14ac:dyDescent="0.25">
      <c r="A197" s="139" t="s">
        <v>361</v>
      </c>
      <c r="B197" s="155" t="s">
        <v>959</v>
      </c>
      <c r="C197" s="156" t="s">
        <v>718</v>
      </c>
      <c r="D197" s="142"/>
      <c r="E197" s="142" t="s">
        <v>600</v>
      </c>
      <c r="F197" s="142" t="s">
        <v>600</v>
      </c>
      <c r="G197" s="142" t="s">
        <v>600</v>
      </c>
      <c r="H197" s="143" t="s">
        <v>600</v>
      </c>
      <c r="I197" s="144" t="s">
        <v>600</v>
      </c>
      <c r="J197" s="145" t="s">
        <v>600</v>
      </c>
      <c r="K197" s="143"/>
      <c r="L197" s="147" t="s">
        <v>600</v>
      </c>
      <c r="M197" s="147" t="s">
        <v>600</v>
      </c>
      <c r="N197" s="147" t="s">
        <v>600</v>
      </c>
      <c r="O197" s="147" t="s">
        <v>600</v>
      </c>
      <c r="P197" s="164" t="s">
        <v>600</v>
      </c>
      <c r="Q197" s="94">
        <f t="shared" si="13"/>
        <v>11</v>
      </c>
      <c r="R197" s="149">
        <f t="shared" si="14"/>
        <v>0.91666666666666663</v>
      </c>
      <c r="S197" s="151"/>
      <c r="T197" s="151"/>
      <c r="U197" s="151"/>
      <c r="V197" s="151"/>
      <c r="W197" s="151"/>
      <c r="X197" s="151"/>
      <c r="Y197" s="151"/>
      <c r="Z197" s="151"/>
      <c r="AA197" s="151"/>
      <c r="AB197" s="151"/>
      <c r="AC197" s="165"/>
      <c r="AD197" s="165"/>
      <c r="AE197" s="94">
        <f t="shared" si="15"/>
        <v>0</v>
      </c>
      <c r="AF197" s="153">
        <f t="shared" si="16"/>
        <v>0</v>
      </c>
      <c r="AG197" s="154">
        <f t="shared" si="12"/>
        <v>0.91666666666666663</v>
      </c>
      <c r="AH197" s="194">
        <f t="shared" si="17"/>
        <v>0.91666666666666663</v>
      </c>
      <c r="AI197" s="195">
        <v>0.91666666666666663</v>
      </c>
    </row>
    <row r="198" spans="1:35" ht="16.5" customHeight="1" x14ac:dyDescent="0.25">
      <c r="A198" s="139" t="s">
        <v>362</v>
      </c>
      <c r="B198" s="155" t="s">
        <v>960</v>
      </c>
      <c r="C198" s="156" t="s">
        <v>728</v>
      </c>
      <c r="D198" s="142" t="s">
        <v>600</v>
      </c>
      <c r="E198" s="142" t="s">
        <v>600</v>
      </c>
      <c r="F198" s="142" t="s">
        <v>600</v>
      </c>
      <c r="G198" s="142" t="s">
        <v>600</v>
      </c>
      <c r="H198" s="143" t="s">
        <v>600</v>
      </c>
      <c r="I198" s="144" t="s">
        <v>600</v>
      </c>
      <c r="J198" s="145" t="s">
        <v>600</v>
      </c>
      <c r="K198" s="143"/>
      <c r="L198" s="147" t="s">
        <v>600</v>
      </c>
      <c r="M198" s="147" t="s">
        <v>600</v>
      </c>
      <c r="N198" s="147" t="s">
        <v>600</v>
      </c>
      <c r="O198" s="147" t="s">
        <v>600</v>
      </c>
      <c r="P198" s="164" t="s">
        <v>600</v>
      </c>
      <c r="Q198" s="94">
        <f t="shared" si="13"/>
        <v>12</v>
      </c>
      <c r="R198" s="149">
        <f t="shared" si="14"/>
        <v>1</v>
      </c>
      <c r="S198" s="151"/>
      <c r="T198" s="151"/>
      <c r="U198" s="151"/>
      <c r="V198" s="151"/>
      <c r="W198" s="151"/>
      <c r="X198" s="151"/>
      <c r="Y198" s="151"/>
      <c r="Z198" s="151"/>
      <c r="AA198" s="151"/>
      <c r="AB198" s="151"/>
      <c r="AC198" s="165"/>
      <c r="AD198" s="165"/>
      <c r="AE198" s="94">
        <f t="shared" si="15"/>
        <v>0</v>
      </c>
      <c r="AF198" s="153">
        <f t="shared" si="16"/>
        <v>0</v>
      </c>
      <c r="AG198" s="154">
        <f t="shared" si="12"/>
        <v>1</v>
      </c>
      <c r="AH198" s="194">
        <f t="shared" si="17"/>
        <v>1</v>
      </c>
      <c r="AI198" s="195">
        <v>1</v>
      </c>
    </row>
    <row r="199" spans="1:35" ht="16.5" customHeight="1" x14ac:dyDescent="0.25">
      <c r="A199" s="139" t="s">
        <v>363</v>
      </c>
      <c r="B199" s="155" t="s">
        <v>961</v>
      </c>
      <c r="C199" s="156" t="s">
        <v>962</v>
      </c>
      <c r="D199" s="142" t="s">
        <v>600</v>
      </c>
      <c r="E199" s="142" t="s">
        <v>600</v>
      </c>
      <c r="F199" s="142" t="s">
        <v>600</v>
      </c>
      <c r="G199" s="142"/>
      <c r="H199" s="143"/>
      <c r="I199" s="144"/>
      <c r="J199" s="145"/>
      <c r="K199" s="143"/>
      <c r="L199" s="147"/>
      <c r="M199" s="147"/>
      <c r="N199" s="147"/>
      <c r="O199" s="147"/>
      <c r="P199" s="164"/>
      <c r="Q199" s="94">
        <f t="shared" si="13"/>
        <v>3</v>
      </c>
      <c r="R199" s="149">
        <f t="shared" si="14"/>
        <v>0.25</v>
      </c>
      <c r="S199" s="151"/>
      <c r="T199" s="151"/>
      <c r="U199" s="151"/>
      <c r="V199" s="151"/>
      <c r="W199" s="151"/>
      <c r="X199" s="151"/>
      <c r="Y199" s="151"/>
      <c r="Z199" s="151"/>
      <c r="AA199" s="151"/>
      <c r="AB199" s="151"/>
      <c r="AC199" s="165"/>
      <c r="AD199" s="165"/>
      <c r="AE199" s="94">
        <f t="shared" si="15"/>
        <v>0</v>
      </c>
      <c r="AF199" s="153">
        <f t="shared" si="16"/>
        <v>0</v>
      </c>
      <c r="AG199" s="154">
        <f t="shared" si="12"/>
        <v>0.25</v>
      </c>
      <c r="AH199" s="194">
        <f t="shared" si="17"/>
        <v>0.25</v>
      </c>
      <c r="AI199" s="195">
        <v>0.25</v>
      </c>
    </row>
    <row r="200" spans="1:35" ht="16.5" customHeight="1" x14ac:dyDescent="0.25">
      <c r="A200" s="139" t="s">
        <v>364</v>
      </c>
      <c r="B200" s="155" t="s">
        <v>963</v>
      </c>
      <c r="C200" s="156" t="s">
        <v>914</v>
      </c>
      <c r="D200" s="142"/>
      <c r="E200" s="142" t="s">
        <v>600</v>
      </c>
      <c r="F200" s="142"/>
      <c r="G200" s="142"/>
      <c r="H200" s="143"/>
      <c r="I200" s="144"/>
      <c r="J200" s="145"/>
      <c r="K200" s="143"/>
      <c r="L200" s="147"/>
      <c r="M200" s="147"/>
      <c r="N200" s="147"/>
      <c r="O200" s="147"/>
      <c r="P200" s="164"/>
      <c r="Q200" s="94">
        <f t="shared" si="13"/>
        <v>1</v>
      </c>
      <c r="R200" s="149">
        <f t="shared" si="14"/>
        <v>8.3333333333333329E-2</v>
      </c>
      <c r="S200" s="151"/>
      <c r="T200" s="151"/>
      <c r="U200" s="151"/>
      <c r="V200" s="151"/>
      <c r="W200" s="151"/>
      <c r="X200" s="151"/>
      <c r="Y200" s="151"/>
      <c r="Z200" s="151"/>
      <c r="AA200" s="151"/>
      <c r="AB200" s="151"/>
      <c r="AC200" s="165"/>
      <c r="AD200" s="165"/>
      <c r="AE200" s="94">
        <f t="shared" si="15"/>
        <v>0</v>
      </c>
      <c r="AF200" s="153">
        <f t="shared" si="16"/>
        <v>0</v>
      </c>
      <c r="AG200" s="154">
        <f t="shared" si="12"/>
        <v>8.3333333333333329E-2</v>
      </c>
      <c r="AH200" s="194">
        <f t="shared" si="17"/>
        <v>8.3333333333333329E-2</v>
      </c>
      <c r="AI200" s="195">
        <v>8.3333333333333329E-2</v>
      </c>
    </row>
    <row r="201" spans="1:35" ht="16.5" customHeight="1" x14ac:dyDescent="0.25">
      <c r="A201" s="139" t="s">
        <v>365</v>
      </c>
      <c r="B201" s="155" t="s">
        <v>964</v>
      </c>
      <c r="C201" s="156" t="s">
        <v>702</v>
      </c>
      <c r="D201" s="142"/>
      <c r="E201" s="142"/>
      <c r="F201" s="142"/>
      <c r="G201" s="142"/>
      <c r="H201" s="143"/>
      <c r="I201" s="144"/>
      <c r="J201" s="145"/>
      <c r="K201" s="143"/>
      <c r="L201" s="147"/>
      <c r="M201" s="147"/>
      <c r="N201" s="147"/>
      <c r="O201" s="147"/>
      <c r="P201" s="164"/>
      <c r="Q201" s="94">
        <f t="shared" si="13"/>
        <v>0</v>
      </c>
      <c r="R201" s="149">
        <f t="shared" si="14"/>
        <v>0</v>
      </c>
      <c r="S201" s="151"/>
      <c r="T201" s="151"/>
      <c r="U201" s="151"/>
      <c r="V201" s="151"/>
      <c r="W201" s="151"/>
      <c r="X201" s="151"/>
      <c r="Y201" s="151"/>
      <c r="Z201" s="151"/>
      <c r="AA201" s="151"/>
      <c r="AB201" s="151"/>
      <c r="AC201" s="165"/>
      <c r="AD201" s="165"/>
      <c r="AE201" s="94">
        <f t="shared" si="15"/>
        <v>0</v>
      </c>
      <c r="AF201" s="153">
        <f t="shared" si="16"/>
        <v>0</v>
      </c>
      <c r="AG201" s="154">
        <f t="shared" ref="AG201:AG221" si="18">R201+AF201</f>
        <v>0</v>
      </c>
      <c r="AH201" s="194">
        <f t="shared" si="17"/>
        <v>0</v>
      </c>
      <c r="AI201" s="195">
        <v>0</v>
      </c>
    </row>
    <row r="202" spans="1:35" ht="16.5" customHeight="1" x14ac:dyDescent="0.25">
      <c r="A202" s="139" t="s">
        <v>366</v>
      </c>
      <c r="B202" s="155" t="s">
        <v>965</v>
      </c>
      <c r="C202" s="156" t="s">
        <v>914</v>
      </c>
      <c r="D202" s="142"/>
      <c r="E202" s="142"/>
      <c r="F202" s="142"/>
      <c r="G202" s="142"/>
      <c r="H202" s="143"/>
      <c r="I202" s="144"/>
      <c r="J202" s="145"/>
      <c r="K202" s="143"/>
      <c r="L202" s="147"/>
      <c r="M202" s="147"/>
      <c r="N202" s="147"/>
      <c r="O202" s="147"/>
      <c r="P202" s="164"/>
      <c r="Q202" s="94">
        <f t="shared" ref="Q202:Q221" si="19">COUNTIF(D202:P202,"+")</f>
        <v>0</v>
      </c>
      <c r="R202" s="149">
        <f t="shared" ref="R202:R221" si="20">Q202/12</f>
        <v>0</v>
      </c>
      <c r="S202" s="151"/>
      <c r="T202" s="151"/>
      <c r="U202" s="151"/>
      <c r="V202" s="151"/>
      <c r="W202" s="151"/>
      <c r="X202" s="151"/>
      <c r="Y202" s="151"/>
      <c r="Z202" s="151"/>
      <c r="AA202" s="151"/>
      <c r="AB202" s="151"/>
      <c r="AC202" s="165"/>
      <c r="AD202" s="165"/>
      <c r="AE202" s="94">
        <f t="shared" ref="AE202:AE221" si="21">COUNTIF(S202:AD202,"+")</f>
        <v>0</v>
      </c>
      <c r="AF202" s="153">
        <f t="shared" ref="AF202:AF221" si="22">AE202/11</f>
        <v>0</v>
      </c>
      <c r="AG202" s="154">
        <f t="shared" si="18"/>
        <v>0</v>
      </c>
      <c r="AH202" s="194">
        <f t="shared" ref="AH202:AH221" si="23">IF(AG202&gt;=100%,100%,AG202)</f>
        <v>0</v>
      </c>
      <c r="AI202" s="195">
        <v>0</v>
      </c>
    </row>
    <row r="203" spans="1:35" ht="16.5" customHeight="1" x14ac:dyDescent="0.25">
      <c r="A203" s="139" t="s">
        <v>367</v>
      </c>
      <c r="B203" s="155" t="s">
        <v>966</v>
      </c>
      <c r="C203" s="156" t="s">
        <v>967</v>
      </c>
      <c r="D203" s="142"/>
      <c r="E203" s="142" t="s">
        <v>600</v>
      </c>
      <c r="F203" s="142" t="s">
        <v>600</v>
      </c>
      <c r="G203" s="142"/>
      <c r="H203" s="143"/>
      <c r="I203" s="144" t="s">
        <v>600</v>
      </c>
      <c r="J203" s="145"/>
      <c r="K203" s="143"/>
      <c r="L203" s="147"/>
      <c r="M203" s="147"/>
      <c r="N203" s="147"/>
      <c r="O203" s="147"/>
      <c r="P203" s="164"/>
      <c r="Q203" s="94">
        <f t="shared" si="19"/>
        <v>3</v>
      </c>
      <c r="R203" s="149">
        <f t="shared" si="20"/>
        <v>0.25</v>
      </c>
      <c r="S203" s="151"/>
      <c r="T203" s="151"/>
      <c r="U203" s="151"/>
      <c r="V203" s="151"/>
      <c r="W203" s="151"/>
      <c r="X203" s="151"/>
      <c r="Y203" s="151"/>
      <c r="Z203" s="151"/>
      <c r="AA203" s="151"/>
      <c r="AB203" s="151"/>
      <c r="AC203" s="165"/>
      <c r="AD203" s="165"/>
      <c r="AE203" s="94">
        <f t="shared" si="21"/>
        <v>0</v>
      </c>
      <c r="AF203" s="153">
        <f t="shared" si="22"/>
        <v>0</v>
      </c>
      <c r="AG203" s="154">
        <f t="shared" si="18"/>
        <v>0.25</v>
      </c>
      <c r="AH203" s="194">
        <f t="shared" si="23"/>
        <v>0.25</v>
      </c>
      <c r="AI203" s="195">
        <v>0.25</v>
      </c>
    </row>
    <row r="204" spans="1:35" ht="16.5" customHeight="1" x14ac:dyDescent="0.25">
      <c r="A204" s="139" t="s">
        <v>368</v>
      </c>
      <c r="B204" s="155" t="s">
        <v>901</v>
      </c>
      <c r="C204" s="156" t="s">
        <v>968</v>
      </c>
      <c r="D204" s="142"/>
      <c r="E204" s="142"/>
      <c r="F204" s="142"/>
      <c r="G204" s="142"/>
      <c r="H204" s="143"/>
      <c r="I204" s="144"/>
      <c r="J204" s="145"/>
      <c r="K204" s="143"/>
      <c r="L204" s="147"/>
      <c r="M204" s="147"/>
      <c r="N204" s="147"/>
      <c r="O204" s="147"/>
      <c r="P204" s="164"/>
      <c r="Q204" s="94">
        <f t="shared" si="19"/>
        <v>0</v>
      </c>
      <c r="R204" s="149">
        <f t="shared" si="20"/>
        <v>0</v>
      </c>
      <c r="S204" s="151"/>
      <c r="T204" s="151"/>
      <c r="U204" s="151"/>
      <c r="V204" s="151"/>
      <c r="W204" s="151"/>
      <c r="X204" s="151"/>
      <c r="Y204" s="151"/>
      <c r="Z204" s="151"/>
      <c r="AA204" s="151"/>
      <c r="AB204" s="151"/>
      <c r="AC204" s="165"/>
      <c r="AD204" s="165"/>
      <c r="AE204" s="94">
        <f t="shared" si="21"/>
        <v>0</v>
      </c>
      <c r="AF204" s="153">
        <f t="shared" si="22"/>
        <v>0</v>
      </c>
      <c r="AG204" s="154">
        <f t="shared" si="18"/>
        <v>0</v>
      </c>
      <c r="AH204" s="194">
        <f t="shared" si="23"/>
        <v>0</v>
      </c>
      <c r="AI204" s="195">
        <v>0</v>
      </c>
    </row>
    <row r="205" spans="1:35" ht="16.5" customHeight="1" x14ac:dyDescent="0.25">
      <c r="A205" s="139" t="s">
        <v>369</v>
      </c>
      <c r="B205" s="155" t="s">
        <v>969</v>
      </c>
      <c r="C205" s="156" t="s">
        <v>970</v>
      </c>
      <c r="D205" s="142" t="s">
        <v>600</v>
      </c>
      <c r="E205" s="142"/>
      <c r="F205" s="142"/>
      <c r="G205" s="142" t="s">
        <v>600</v>
      </c>
      <c r="H205" s="143" t="s">
        <v>600</v>
      </c>
      <c r="I205" s="144"/>
      <c r="J205" s="145" t="s">
        <v>600</v>
      </c>
      <c r="K205" s="143"/>
      <c r="L205" s="147" t="s">
        <v>600</v>
      </c>
      <c r="M205" s="147" t="s">
        <v>600</v>
      </c>
      <c r="N205" s="147" t="s">
        <v>600</v>
      </c>
      <c r="O205" s="147" t="s">
        <v>600</v>
      </c>
      <c r="P205" s="164" t="s">
        <v>600</v>
      </c>
      <c r="Q205" s="94">
        <f t="shared" si="19"/>
        <v>9</v>
      </c>
      <c r="R205" s="149">
        <f t="shared" si="20"/>
        <v>0.75</v>
      </c>
      <c r="S205" s="151"/>
      <c r="T205" s="151"/>
      <c r="U205" s="151"/>
      <c r="V205" s="151"/>
      <c r="W205" s="151"/>
      <c r="X205" s="151"/>
      <c r="Y205" s="151"/>
      <c r="Z205" s="151"/>
      <c r="AA205" s="151"/>
      <c r="AB205" s="151"/>
      <c r="AC205" s="165"/>
      <c r="AD205" s="165"/>
      <c r="AE205" s="94">
        <f t="shared" si="21"/>
        <v>0</v>
      </c>
      <c r="AF205" s="153">
        <f t="shared" si="22"/>
        <v>0</v>
      </c>
      <c r="AG205" s="154">
        <f t="shared" si="18"/>
        <v>0.75</v>
      </c>
      <c r="AH205" s="194">
        <f t="shared" si="23"/>
        <v>0.75</v>
      </c>
      <c r="AI205" s="195">
        <v>0.75</v>
      </c>
    </row>
    <row r="206" spans="1:35" ht="16.5" customHeight="1" x14ac:dyDescent="0.25">
      <c r="A206" s="139" t="s">
        <v>370</v>
      </c>
      <c r="B206" s="155" t="s">
        <v>971</v>
      </c>
      <c r="C206" s="156" t="s">
        <v>972</v>
      </c>
      <c r="D206" s="142"/>
      <c r="E206" s="142"/>
      <c r="F206" s="142"/>
      <c r="G206" s="142"/>
      <c r="H206" s="143"/>
      <c r="I206" s="144"/>
      <c r="J206" s="145"/>
      <c r="K206" s="143"/>
      <c r="L206" s="147"/>
      <c r="M206" s="147"/>
      <c r="N206" s="147"/>
      <c r="O206" s="147"/>
      <c r="P206" s="164"/>
      <c r="Q206" s="94">
        <f t="shared" si="19"/>
        <v>0</v>
      </c>
      <c r="R206" s="149">
        <f t="shared" si="20"/>
        <v>0</v>
      </c>
      <c r="S206" s="151"/>
      <c r="T206" s="151"/>
      <c r="U206" s="151"/>
      <c r="V206" s="151"/>
      <c r="W206" s="151"/>
      <c r="X206" s="151"/>
      <c r="Y206" s="151"/>
      <c r="Z206" s="151"/>
      <c r="AA206" s="151"/>
      <c r="AB206" s="151"/>
      <c r="AC206" s="165"/>
      <c r="AD206" s="165"/>
      <c r="AE206" s="94">
        <f t="shared" si="21"/>
        <v>0</v>
      </c>
      <c r="AF206" s="153">
        <f t="shared" si="22"/>
        <v>0</v>
      </c>
      <c r="AG206" s="154">
        <f t="shared" si="18"/>
        <v>0</v>
      </c>
      <c r="AH206" s="194">
        <f t="shared" si="23"/>
        <v>0</v>
      </c>
      <c r="AI206" s="195">
        <v>0</v>
      </c>
    </row>
    <row r="207" spans="1:35" ht="16.5" customHeight="1" x14ac:dyDescent="0.25">
      <c r="A207" s="139" t="s">
        <v>371</v>
      </c>
      <c r="B207" s="155" t="s">
        <v>973</v>
      </c>
      <c r="C207" s="156" t="s">
        <v>974</v>
      </c>
      <c r="D207" s="142"/>
      <c r="E207" s="142"/>
      <c r="F207" s="142"/>
      <c r="G207" s="142"/>
      <c r="H207" s="143"/>
      <c r="I207" s="144"/>
      <c r="J207" s="145"/>
      <c r="K207" s="143"/>
      <c r="L207" s="147"/>
      <c r="M207" s="147"/>
      <c r="N207" s="147"/>
      <c r="O207" s="147"/>
      <c r="P207" s="164"/>
      <c r="Q207" s="94">
        <f t="shared" si="19"/>
        <v>0</v>
      </c>
      <c r="R207" s="149">
        <f t="shared" si="20"/>
        <v>0</v>
      </c>
      <c r="S207" s="151"/>
      <c r="T207" s="151"/>
      <c r="U207" s="151"/>
      <c r="V207" s="151"/>
      <c r="W207" s="151"/>
      <c r="X207" s="151"/>
      <c r="Y207" s="151"/>
      <c r="Z207" s="151"/>
      <c r="AA207" s="151"/>
      <c r="AB207" s="151"/>
      <c r="AC207" s="165"/>
      <c r="AD207" s="165"/>
      <c r="AE207" s="94">
        <f t="shared" si="21"/>
        <v>0</v>
      </c>
      <c r="AF207" s="153">
        <f t="shared" si="22"/>
        <v>0</v>
      </c>
      <c r="AG207" s="154">
        <f t="shared" si="18"/>
        <v>0</v>
      </c>
      <c r="AH207" s="194">
        <f t="shared" si="23"/>
        <v>0</v>
      </c>
      <c r="AI207" s="195">
        <v>0</v>
      </c>
    </row>
    <row r="208" spans="1:35" ht="16.5" customHeight="1" x14ac:dyDescent="0.25">
      <c r="A208" s="139" t="s">
        <v>372</v>
      </c>
      <c r="B208" s="155" t="s">
        <v>975</v>
      </c>
      <c r="C208" s="156" t="s">
        <v>976</v>
      </c>
      <c r="D208" s="142"/>
      <c r="E208" s="142"/>
      <c r="F208" s="142"/>
      <c r="G208" s="142"/>
      <c r="H208" s="143"/>
      <c r="I208" s="144"/>
      <c r="J208" s="145"/>
      <c r="K208" s="143"/>
      <c r="L208" s="147"/>
      <c r="M208" s="147"/>
      <c r="N208" s="147"/>
      <c r="O208" s="147"/>
      <c r="P208" s="164"/>
      <c r="Q208" s="94">
        <f t="shared" si="19"/>
        <v>0</v>
      </c>
      <c r="R208" s="149">
        <f t="shared" si="20"/>
        <v>0</v>
      </c>
      <c r="S208" s="151"/>
      <c r="T208" s="151"/>
      <c r="U208" s="151"/>
      <c r="V208" s="151"/>
      <c r="W208" s="151"/>
      <c r="X208" s="151"/>
      <c r="Y208" s="151"/>
      <c r="Z208" s="151"/>
      <c r="AA208" s="151"/>
      <c r="AB208" s="151"/>
      <c r="AC208" s="165"/>
      <c r="AD208" s="165"/>
      <c r="AE208" s="94">
        <f t="shared" si="21"/>
        <v>0</v>
      </c>
      <c r="AF208" s="153">
        <f t="shared" si="22"/>
        <v>0</v>
      </c>
      <c r="AG208" s="154">
        <f t="shared" si="18"/>
        <v>0</v>
      </c>
      <c r="AH208" s="194">
        <f t="shared" si="23"/>
        <v>0</v>
      </c>
      <c r="AI208" s="195">
        <v>0</v>
      </c>
    </row>
    <row r="209" spans="1:35" ht="16.5" customHeight="1" x14ac:dyDescent="0.25">
      <c r="A209" s="139" t="s">
        <v>373</v>
      </c>
      <c r="B209" s="155" t="s">
        <v>977</v>
      </c>
      <c r="C209" s="156" t="s">
        <v>978</v>
      </c>
      <c r="D209" s="142"/>
      <c r="E209" s="142"/>
      <c r="F209" s="142"/>
      <c r="G209" s="142" t="s">
        <v>600</v>
      </c>
      <c r="H209" s="143"/>
      <c r="I209" s="144"/>
      <c r="J209" s="145" t="s">
        <v>600</v>
      </c>
      <c r="K209" s="143"/>
      <c r="L209" s="147"/>
      <c r="M209" s="147"/>
      <c r="N209" s="147" t="s">
        <v>600</v>
      </c>
      <c r="O209" s="147"/>
      <c r="P209" s="164"/>
      <c r="Q209" s="94">
        <f t="shared" si="19"/>
        <v>3</v>
      </c>
      <c r="R209" s="149">
        <f t="shared" si="20"/>
        <v>0.25</v>
      </c>
      <c r="S209" s="151"/>
      <c r="T209" s="151"/>
      <c r="U209" s="151"/>
      <c r="V209" s="151"/>
      <c r="W209" s="151"/>
      <c r="X209" s="151"/>
      <c r="Y209" s="151"/>
      <c r="Z209" s="151"/>
      <c r="AA209" s="151"/>
      <c r="AB209" s="151"/>
      <c r="AC209" s="165"/>
      <c r="AD209" s="165"/>
      <c r="AE209" s="94">
        <f t="shared" si="21"/>
        <v>0</v>
      </c>
      <c r="AF209" s="153">
        <f t="shared" si="22"/>
        <v>0</v>
      </c>
      <c r="AG209" s="154">
        <f t="shared" si="18"/>
        <v>0.25</v>
      </c>
      <c r="AH209" s="194">
        <f t="shared" si="23"/>
        <v>0.25</v>
      </c>
      <c r="AI209" s="195">
        <v>0.25</v>
      </c>
    </row>
    <row r="210" spans="1:35" ht="16.5" customHeight="1" x14ac:dyDescent="0.25">
      <c r="A210" s="139" t="s">
        <v>374</v>
      </c>
      <c r="B210" s="155" t="s">
        <v>979</v>
      </c>
      <c r="C210" s="156" t="s">
        <v>980</v>
      </c>
      <c r="D210" s="142"/>
      <c r="E210" s="142"/>
      <c r="F210" s="142"/>
      <c r="G210" s="142"/>
      <c r="H210" s="143"/>
      <c r="I210" s="144"/>
      <c r="J210" s="145"/>
      <c r="K210" s="143"/>
      <c r="L210" s="147"/>
      <c r="M210" s="147"/>
      <c r="N210" s="147"/>
      <c r="O210" s="147"/>
      <c r="P210" s="164"/>
      <c r="Q210" s="94">
        <f t="shared" si="19"/>
        <v>0</v>
      </c>
      <c r="R210" s="149">
        <f t="shared" si="20"/>
        <v>0</v>
      </c>
      <c r="S210" s="151"/>
      <c r="T210" s="151"/>
      <c r="U210" s="151"/>
      <c r="V210" s="151"/>
      <c r="W210" s="151"/>
      <c r="X210" s="151"/>
      <c r="Y210" s="151"/>
      <c r="Z210" s="151"/>
      <c r="AA210" s="151"/>
      <c r="AB210" s="151"/>
      <c r="AC210" s="165"/>
      <c r="AD210" s="165"/>
      <c r="AE210" s="94">
        <f t="shared" si="21"/>
        <v>0</v>
      </c>
      <c r="AF210" s="153">
        <f t="shared" si="22"/>
        <v>0</v>
      </c>
      <c r="AG210" s="154">
        <f t="shared" si="18"/>
        <v>0</v>
      </c>
      <c r="AH210" s="194">
        <f t="shared" si="23"/>
        <v>0</v>
      </c>
      <c r="AI210" s="195">
        <v>0</v>
      </c>
    </row>
    <row r="211" spans="1:35" ht="16.5" customHeight="1" x14ac:dyDescent="0.2">
      <c r="A211" s="97">
        <v>9038</v>
      </c>
      <c r="B211" s="172" t="s">
        <v>613</v>
      </c>
      <c r="C211" s="173"/>
      <c r="D211" s="142" t="s">
        <v>600</v>
      </c>
      <c r="E211" s="142" t="s">
        <v>600</v>
      </c>
      <c r="F211" s="142" t="s">
        <v>600</v>
      </c>
      <c r="G211" s="142" t="s">
        <v>600</v>
      </c>
      <c r="H211" s="143" t="s">
        <v>600</v>
      </c>
      <c r="I211" s="144" t="s">
        <v>600</v>
      </c>
      <c r="J211" s="145"/>
      <c r="K211" s="143"/>
      <c r="L211" s="147"/>
      <c r="M211" s="147"/>
      <c r="N211" s="147" t="s">
        <v>600</v>
      </c>
      <c r="O211" s="147" t="s">
        <v>600</v>
      </c>
      <c r="P211" s="164" t="s">
        <v>600</v>
      </c>
      <c r="Q211" s="94">
        <f t="shared" si="19"/>
        <v>9</v>
      </c>
      <c r="R211" s="149">
        <f t="shared" si="20"/>
        <v>0.75</v>
      </c>
      <c r="S211" s="151"/>
      <c r="T211" s="151"/>
      <c r="U211" s="151"/>
      <c r="V211" s="151"/>
      <c r="W211" s="151"/>
      <c r="X211" s="151"/>
      <c r="Y211" s="151"/>
      <c r="Z211" s="151"/>
      <c r="AA211" s="151"/>
      <c r="AB211" s="151"/>
      <c r="AC211" s="165"/>
      <c r="AD211" s="165"/>
      <c r="AE211" s="94">
        <f t="shared" si="21"/>
        <v>0</v>
      </c>
      <c r="AF211" s="153">
        <f t="shared" si="22"/>
        <v>0</v>
      </c>
      <c r="AG211" s="154">
        <f t="shared" si="18"/>
        <v>0.75</v>
      </c>
      <c r="AH211" s="194">
        <f t="shared" si="23"/>
        <v>0.75</v>
      </c>
      <c r="AI211" s="195">
        <v>0.75</v>
      </c>
    </row>
    <row r="212" spans="1:35" ht="16.5" customHeight="1" x14ac:dyDescent="0.2">
      <c r="A212" s="97">
        <v>9036</v>
      </c>
      <c r="B212" s="172" t="s">
        <v>612</v>
      </c>
      <c r="C212" s="173"/>
      <c r="D212" s="142" t="s">
        <v>600</v>
      </c>
      <c r="E212" s="142" t="s">
        <v>600</v>
      </c>
      <c r="F212" s="142" t="s">
        <v>600</v>
      </c>
      <c r="G212" s="142" t="s">
        <v>600</v>
      </c>
      <c r="H212" s="143" t="s">
        <v>600</v>
      </c>
      <c r="I212" s="144" t="s">
        <v>600</v>
      </c>
      <c r="J212" s="145"/>
      <c r="K212" s="143"/>
      <c r="L212" s="147"/>
      <c r="M212" s="147"/>
      <c r="N212" s="147" t="s">
        <v>600</v>
      </c>
      <c r="O212" s="147" t="s">
        <v>600</v>
      </c>
      <c r="P212" s="164" t="s">
        <v>600</v>
      </c>
      <c r="Q212" s="94">
        <f t="shared" si="19"/>
        <v>9</v>
      </c>
      <c r="R212" s="149">
        <f t="shared" si="20"/>
        <v>0.75</v>
      </c>
      <c r="S212" s="151"/>
      <c r="T212" s="151"/>
      <c r="U212" s="151"/>
      <c r="V212" s="151"/>
      <c r="W212" s="151"/>
      <c r="X212" s="151"/>
      <c r="Y212" s="151"/>
      <c r="Z212" s="151"/>
      <c r="AA212" s="151"/>
      <c r="AB212" s="151"/>
      <c r="AC212" s="165"/>
      <c r="AD212" s="165"/>
      <c r="AE212" s="94">
        <f t="shared" si="21"/>
        <v>0</v>
      </c>
      <c r="AF212" s="153">
        <f t="shared" si="22"/>
        <v>0</v>
      </c>
      <c r="AG212" s="154">
        <f t="shared" si="18"/>
        <v>0.75</v>
      </c>
      <c r="AH212" s="194">
        <f t="shared" si="23"/>
        <v>0.75</v>
      </c>
      <c r="AI212" s="195">
        <v>0.75</v>
      </c>
    </row>
    <row r="213" spans="1:35" ht="16.5" customHeight="1" x14ac:dyDescent="0.2">
      <c r="A213" s="97">
        <v>8969</v>
      </c>
      <c r="B213" s="96" t="s">
        <v>615</v>
      </c>
      <c r="C213" s="173"/>
      <c r="D213" s="142"/>
      <c r="E213" s="142" t="s">
        <v>600</v>
      </c>
      <c r="F213" s="142" t="s">
        <v>600</v>
      </c>
      <c r="G213" s="142" t="s">
        <v>600</v>
      </c>
      <c r="H213" s="143"/>
      <c r="I213" s="144"/>
      <c r="J213" s="145"/>
      <c r="K213" s="143"/>
      <c r="L213" s="147"/>
      <c r="M213" s="147"/>
      <c r="N213" s="147"/>
      <c r="O213" s="147"/>
      <c r="P213" s="164"/>
      <c r="Q213" s="94">
        <f t="shared" si="19"/>
        <v>3</v>
      </c>
      <c r="R213" s="149">
        <f t="shared" si="20"/>
        <v>0.25</v>
      </c>
      <c r="S213" s="151"/>
      <c r="T213" s="151"/>
      <c r="U213" s="151"/>
      <c r="V213" s="151"/>
      <c r="W213" s="151"/>
      <c r="X213" s="151"/>
      <c r="Y213" s="151" t="s">
        <v>600</v>
      </c>
      <c r="Z213" s="151"/>
      <c r="AA213" s="151"/>
      <c r="AB213" s="151"/>
      <c r="AC213" s="165"/>
      <c r="AD213" s="165"/>
      <c r="AE213" s="94">
        <f t="shared" si="21"/>
        <v>1</v>
      </c>
      <c r="AF213" s="153">
        <f t="shared" si="22"/>
        <v>9.0909090909090912E-2</v>
      </c>
      <c r="AG213" s="154">
        <f t="shared" si="18"/>
        <v>0.34090909090909094</v>
      </c>
      <c r="AH213" s="194">
        <f t="shared" si="23"/>
        <v>0.34090909090909094</v>
      </c>
      <c r="AI213" s="195">
        <v>0.34090909090909094</v>
      </c>
    </row>
    <row r="214" spans="1:35" ht="16.5" customHeight="1" x14ac:dyDescent="0.2">
      <c r="A214" s="97">
        <v>9004</v>
      </c>
      <c r="B214" s="96" t="s">
        <v>602</v>
      </c>
      <c r="C214" s="173"/>
      <c r="D214" s="142"/>
      <c r="E214" s="142" t="s">
        <v>600</v>
      </c>
      <c r="F214" s="142" t="s">
        <v>600</v>
      </c>
      <c r="G214" s="142" t="s">
        <v>600</v>
      </c>
      <c r="H214" s="143" t="s">
        <v>600</v>
      </c>
      <c r="I214" s="144"/>
      <c r="J214" s="145"/>
      <c r="K214" s="143"/>
      <c r="L214" s="147"/>
      <c r="M214" s="147"/>
      <c r="N214" s="147"/>
      <c r="O214" s="147"/>
      <c r="P214" s="164"/>
      <c r="Q214" s="94">
        <f t="shared" si="19"/>
        <v>4</v>
      </c>
      <c r="R214" s="149">
        <f t="shared" si="20"/>
        <v>0.33333333333333331</v>
      </c>
      <c r="S214" s="151"/>
      <c r="T214" s="151"/>
      <c r="U214" s="151"/>
      <c r="V214" s="151"/>
      <c r="W214" s="151"/>
      <c r="X214" s="151"/>
      <c r="Y214" s="151"/>
      <c r="Z214" s="151"/>
      <c r="AA214" s="151"/>
      <c r="AB214" s="151"/>
      <c r="AC214" s="165"/>
      <c r="AD214" s="165"/>
      <c r="AE214" s="94">
        <f t="shared" si="21"/>
        <v>0</v>
      </c>
      <c r="AF214" s="153">
        <f t="shared" si="22"/>
        <v>0</v>
      </c>
      <c r="AG214" s="154">
        <f t="shared" si="18"/>
        <v>0.33333333333333331</v>
      </c>
      <c r="AH214" s="194">
        <f t="shared" si="23"/>
        <v>0.33333333333333331</v>
      </c>
      <c r="AI214" s="195">
        <v>0.33333333333333331</v>
      </c>
    </row>
    <row r="215" spans="1:35" ht="16.5" customHeight="1" x14ac:dyDescent="0.2">
      <c r="A215" s="174">
        <v>8800</v>
      </c>
      <c r="B215" s="172" t="s">
        <v>981</v>
      </c>
      <c r="C215" s="173"/>
      <c r="D215" s="142"/>
      <c r="E215" s="142" t="s">
        <v>600</v>
      </c>
      <c r="F215" s="142" t="s">
        <v>600</v>
      </c>
      <c r="G215" s="142"/>
      <c r="H215" s="143"/>
      <c r="I215" s="144" t="s">
        <v>600</v>
      </c>
      <c r="J215" s="145"/>
      <c r="K215" s="143"/>
      <c r="L215" s="147"/>
      <c r="M215" s="147"/>
      <c r="N215" s="147"/>
      <c r="O215" s="147"/>
      <c r="P215" s="164"/>
      <c r="Q215" s="94">
        <f t="shared" si="19"/>
        <v>3</v>
      </c>
      <c r="R215" s="149">
        <f t="shared" si="20"/>
        <v>0.25</v>
      </c>
      <c r="S215" s="151"/>
      <c r="T215" s="151"/>
      <c r="U215" s="151"/>
      <c r="V215" s="151"/>
      <c r="W215" s="151"/>
      <c r="X215" s="151"/>
      <c r="Y215" s="151"/>
      <c r="Z215" s="151"/>
      <c r="AA215" s="151"/>
      <c r="AB215" s="151"/>
      <c r="AC215" s="165"/>
      <c r="AD215" s="165"/>
      <c r="AE215" s="94">
        <f t="shared" si="21"/>
        <v>0</v>
      </c>
      <c r="AF215" s="153">
        <f t="shared" si="22"/>
        <v>0</v>
      </c>
      <c r="AG215" s="154">
        <f t="shared" si="18"/>
        <v>0.25</v>
      </c>
      <c r="AH215" s="194">
        <f t="shared" si="23"/>
        <v>0.25</v>
      </c>
      <c r="AI215" s="195">
        <v>0.25</v>
      </c>
    </row>
    <row r="216" spans="1:35" ht="16.5" customHeight="1" x14ac:dyDescent="0.2">
      <c r="A216" s="174">
        <v>9058</v>
      </c>
      <c r="B216" s="172" t="s">
        <v>982</v>
      </c>
      <c r="C216" s="173"/>
      <c r="D216" s="142"/>
      <c r="E216" s="142"/>
      <c r="F216" s="142"/>
      <c r="G216" s="142"/>
      <c r="H216" s="143"/>
      <c r="I216" s="144"/>
      <c r="J216" s="145"/>
      <c r="K216" s="143"/>
      <c r="L216" s="147"/>
      <c r="M216" s="147"/>
      <c r="N216" s="147"/>
      <c r="O216" s="147"/>
      <c r="P216" s="164"/>
      <c r="R216" s="149"/>
      <c r="S216" s="151"/>
      <c r="T216" s="151" t="s">
        <v>600</v>
      </c>
      <c r="U216" s="151"/>
      <c r="V216" s="151"/>
      <c r="W216" s="151"/>
      <c r="X216" s="151"/>
      <c r="Y216" s="151"/>
      <c r="Z216" s="151"/>
      <c r="AA216" s="151"/>
      <c r="AB216" s="151"/>
      <c r="AC216" s="165"/>
      <c r="AD216" s="165"/>
      <c r="AE216" s="94">
        <f t="shared" si="21"/>
        <v>1</v>
      </c>
      <c r="AF216" s="153">
        <f t="shared" si="22"/>
        <v>9.0909090909090912E-2</v>
      </c>
      <c r="AG216" s="154">
        <f t="shared" si="18"/>
        <v>9.0909090909090912E-2</v>
      </c>
      <c r="AH216" s="194">
        <f t="shared" si="23"/>
        <v>9.0909090909090912E-2</v>
      </c>
      <c r="AI216" s="195">
        <v>9.0909090909090912E-2</v>
      </c>
    </row>
    <row r="217" spans="1:35" ht="16.5" customHeight="1" x14ac:dyDescent="0.2">
      <c r="A217" s="174">
        <v>9078</v>
      </c>
      <c r="B217" s="172" t="s">
        <v>616</v>
      </c>
      <c r="C217" s="173"/>
      <c r="D217" s="142"/>
      <c r="E217" s="142"/>
      <c r="F217" s="142"/>
      <c r="G217" s="142"/>
      <c r="H217" s="143"/>
      <c r="I217" s="144"/>
      <c r="J217" s="145"/>
      <c r="K217" s="143"/>
      <c r="L217" s="147"/>
      <c r="M217" s="147"/>
      <c r="N217" s="147"/>
      <c r="O217" s="147"/>
      <c r="P217" s="164"/>
      <c r="R217" s="149"/>
      <c r="S217" s="151"/>
      <c r="T217" s="151" t="s">
        <v>600</v>
      </c>
      <c r="U217" s="151"/>
      <c r="V217" s="151"/>
      <c r="W217" s="151"/>
      <c r="X217" s="151"/>
      <c r="Y217" s="151"/>
      <c r="Z217" s="151"/>
      <c r="AA217" s="151"/>
      <c r="AB217" s="151"/>
      <c r="AC217" s="165"/>
      <c r="AD217" s="165"/>
      <c r="AE217" s="94">
        <f t="shared" si="21"/>
        <v>1</v>
      </c>
      <c r="AF217" s="153">
        <f t="shared" si="22"/>
        <v>9.0909090909090912E-2</v>
      </c>
      <c r="AG217" s="154">
        <f t="shared" si="18"/>
        <v>9.0909090909090912E-2</v>
      </c>
      <c r="AH217" s="194">
        <f t="shared" si="23"/>
        <v>9.0909090909090912E-2</v>
      </c>
      <c r="AI217" s="195">
        <v>9.0909090909090912E-2</v>
      </c>
    </row>
    <row r="218" spans="1:35" ht="16.5" customHeight="1" x14ac:dyDescent="0.2">
      <c r="A218" s="174">
        <v>9010</v>
      </c>
      <c r="B218" s="172" t="s">
        <v>614</v>
      </c>
      <c r="C218" s="173"/>
      <c r="D218" s="142"/>
      <c r="E218" s="142"/>
      <c r="F218" s="142"/>
      <c r="G218" s="142"/>
      <c r="H218" s="143"/>
      <c r="I218" s="144"/>
      <c r="J218" s="145"/>
      <c r="K218" s="143"/>
      <c r="L218" s="147"/>
      <c r="M218" s="147"/>
      <c r="N218" s="147"/>
      <c r="O218" s="147"/>
      <c r="P218" s="164"/>
      <c r="R218" s="149"/>
      <c r="S218" s="151"/>
      <c r="T218" s="151" t="s">
        <v>600</v>
      </c>
      <c r="U218" s="151"/>
      <c r="V218" s="151"/>
      <c r="W218" s="151"/>
      <c r="X218" s="151"/>
      <c r="Y218" s="151"/>
      <c r="Z218" s="151"/>
      <c r="AA218" s="151"/>
      <c r="AB218" s="151"/>
      <c r="AC218" s="165"/>
      <c r="AD218" s="165"/>
      <c r="AE218" s="94">
        <f t="shared" si="21"/>
        <v>1</v>
      </c>
      <c r="AF218" s="153">
        <f t="shared" si="22"/>
        <v>9.0909090909090912E-2</v>
      </c>
      <c r="AG218" s="154">
        <f t="shared" si="18"/>
        <v>9.0909090909090912E-2</v>
      </c>
      <c r="AH218" s="194">
        <f t="shared" si="23"/>
        <v>9.0909090909090912E-2</v>
      </c>
      <c r="AI218" s="195">
        <v>9.0909090909090912E-2</v>
      </c>
    </row>
    <row r="219" spans="1:35" ht="16.5" customHeight="1" x14ac:dyDescent="0.2">
      <c r="A219" s="174">
        <v>9066</v>
      </c>
      <c r="B219" s="172" t="s">
        <v>983</v>
      </c>
      <c r="C219" s="173"/>
      <c r="D219" s="142"/>
      <c r="E219" s="142"/>
      <c r="F219" s="142" t="s">
        <v>600</v>
      </c>
      <c r="G219" s="142" t="s">
        <v>600</v>
      </c>
      <c r="H219" s="143" t="s">
        <v>600</v>
      </c>
      <c r="I219" s="144"/>
      <c r="J219" s="145"/>
      <c r="K219" s="143"/>
      <c r="L219" s="147"/>
      <c r="M219" s="147"/>
      <c r="N219" s="147"/>
      <c r="O219" s="147"/>
      <c r="P219" s="164"/>
      <c r="Q219" s="94">
        <f t="shared" si="19"/>
        <v>3</v>
      </c>
      <c r="R219" s="149">
        <f t="shared" si="20"/>
        <v>0.25</v>
      </c>
      <c r="S219" s="151"/>
      <c r="T219" s="151"/>
      <c r="U219" s="151"/>
      <c r="V219" s="151"/>
      <c r="W219" s="151"/>
      <c r="X219" s="151"/>
      <c r="Y219" s="151"/>
      <c r="Z219" s="151"/>
      <c r="AA219" s="151"/>
      <c r="AB219" s="151"/>
      <c r="AC219" s="165"/>
      <c r="AD219" s="165"/>
      <c r="AE219" s="94">
        <f t="shared" si="21"/>
        <v>0</v>
      </c>
      <c r="AF219" s="153">
        <f t="shared" si="22"/>
        <v>0</v>
      </c>
      <c r="AG219" s="154">
        <f t="shared" si="18"/>
        <v>0.25</v>
      </c>
      <c r="AH219" s="194">
        <f t="shared" si="23"/>
        <v>0.25</v>
      </c>
      <c r="AI219" s="195">
        <v>0.25</v>
      </c>
    </row>
    <row r="220" spans="1:35" ht="18.75" thickBot="1" x14ac:dyDescent="0.25">
      <c r="A220" s="175">
        <v>8933</v>
      </c>
      <c r="B220" s="176" t="s">
        <v>984</v>
      </c>
      <c r="C220" s="177"/>
      <c r="D220" s="178"/>
      <c r="E220" s="178"/>
      <c r="F220" s="178"/>
      <c r="G220" s="178"/>
      <c r="H220" s="179"/>
      <c r="I220" s="144" t="s">
        <v>600</v>
      </c>
      <c r="J220" s="145"/>
      <c r="K220" s="143"/>
      <c r="L220" s="147" t="s">
        <v>600</v>
      </c>
      <c r="M220" s="147"/>
      <c r="N220" s="147"/>
      <c r="O220" s="147" t="s">
        <v>600</v>
      </c>
      <c r="P220" s="164" t="s">
        <v>600</v>
      </c>
      <c r="Q220" s="94">
        <f t="shared" si="19"/>
        <v>4</v>
      </c>
      <c r="R220" s="149">
        <f t="shared" si="20"/>
        <v>0.33333333333333331</v>
      </c>
      <c r="S220" s="151"/>
      <c r="T220" s="151"/>
      <c r="U220" s="151"/>
      <c r="V220" s="151" t="s">
        <v>600</v>
      </c>
      <c r="W220" s="151" t="s">
        <v>600</v>
      </c>
      <c r="X220" s="151" t="s">
        <v>600</v>
      </c>
      <c r="Y220" s="151" t="s">
        <v>600</v>
      </c>
      <c r="Z220" s="151"/>
      <c r="AA220" s="151"/>
      <c r="AB220" s="151"/>
      <c r="AC220" s="165"/>
      <c r="AD220" s="165"/>
      <c r="AE220" s="94">
        <f t="shared" si="21"/>
        <v>4</v>
      </c>
      <c r="AF220" s="153">
        <f t="shared" si="22"/>
        <v>0.36363636363636365</v>
      </c>
      <c r="AG220" s="154">
        <f t="shared" si="18"/>
        <v>0.69696969696969702</v>
      </c>
      <c r="AH220" s="194">
        <v>1</v>
      </c>
      <c r="AI220" s="195">
        <v>1</v>
      </c>
    </row>
    <row r="221" spans="1:35" ht="18" x14ac:dyDescent="0.2">
      <c r="A221" s="180">
        <v>9076</v>
      </c>
      <c r="B221" s="181" t="s">
        <v>985</v>
      </c>
      <c r="C221" s="182"/>
      <c r="D221" s="183"/>
      <c r="E221" s="184"/>
      <c r="F221" s="185"/>
      <c r="G221" s="185"/>
      <c r="H221" s="186"/>
      <c r="I221" s="144" t="s">
        <v>600</v>
      </c>
      <c r="J221" s="145"/>
      <c r="K221" s="143"/>
      <c r="L221" s="147"/>
      <c r="M221" s="147"/>
      <c r="N221" s="147"/>
      <c r="O221" s="147"/>
      <c r="P221" s="164"/>
      <c r="Q221" s="94">
        <f t="shared" si="19"/>
        <v>1</v>
      </c>
      <c r="R221" s="149">
        <f t="shared" si="20"/>
        <v>8.3333333333333329E-2</v>
      </c>
      <c r="S221" s="151" t="s">
        <v>600</v>
      </c>
      <c r="T221" s="151" t="s">
        <v>600</v>
      </c>
      <c r="U221" s="151" t="s">
        <v>600</v>
      </c>
      <c r="V221" s="151" t="s">
        <v>600</v>
      </c>
      <c r="W221" s="151"/>
      <c r="X221" s="151"/>
      <c r="Y221" s="151"/>
      <c r="Z221" s="151" t="s">
        <v>600</v>
      </c>
      <c r="AA221" s="151"/>
      <c r="AB221" s="151"/>
      <c r="AC221" s="165"/>
      <c r="AD221" s="165"/>
      <c r="AE221" s="94">
        <f t="shared" si="21"/>
        <v>5</v>
      </c>
      <c r="AF221" s="153">
        <f t="shared" si="22"/>
        <v>0.45454545454545453</v>
      </c>
      <c r="AG221" s="154">
        <f t="shared" si="18"/>
        <v>0.53787878787878785</v>
      </c>
      <c r="AH221" s="194">
        <f t="shared" si="23"/>
        <v>0.53787878787878785</v>
      </c>
      <c r="AI221" s="195">
        <v>0.53787878787878785</v>
      </c>
    </row>
    <row r="222" spans="1:35" x14ac:dyDescent="0.2">
      <c r="E222" s="188"/>
      <c r="Q222" s="106"/>
      <c r="R222" s="107"/>
      <c r="AD222" s="93"/>
      <c r="AE222" s="93"/>
      <c r="AF222" s="190"/>
    </row>
    <row r="223" spans="1:35" x14ac:dyDescent="0.2">
      <c r="B223" s="92" t="s">
        <v>986</v>
      </c>
      <c r="E223" s="188"/>
      <c r="F223" s="191" t="s">
        <v>987</v>
      </c>
      <c r="Q223" s="192"/>
      <c r="R223" s="193"/>
      <c r="AD223" s="93"/>
      <c r="AE223" s="93"/>
      <c r="AF223" s="190"/>
    </row>
    <row r="224" spans="1:35" x14ac:dyDescent="0.2">
      <c r="Q224" s="192"/>
      <c r="R224" s="193"/>
      <c r="AD224" s="93"/>
      <c r="AE224" s="93"/>
      <c r="AF224" s="190"/>
    </row>
    <row r="225" spans="17:32" x14ac:dyDescent="0.2">
      <c r="Q225" s="192"/>
      <c r="R225" s="193"/>
      <c r="AD225" s="93"/>
      <c r="AE225" s="93"/>
      <c r="AF225" s="190"/>
    </row>
    <row r="226" spans="17:32" x14ac:dyDescent="0.2">
      <c r="Q226" s="192"/>
      <c r="R226" s="193"/>
      <c r="AD226" s="93"/>
      <c r="AE226" s="93"/>
      <c r="AF226" s="190"/>
    </row>
    <row r="227" spans="17:32" x14ac:dyDescent="0.2">
      <c r="Q227" s="192"/>
      <c r="R227" s="193"/>
      <c r="AD227" s="93"/>
      <c r="AE227" s="93"/>
      <c r="AF227" s="190"/>
    </row>
    <row r="228" spans="17:32" x14ac:dyDescent="0.2">
      <c r="Q228" s="192"/>
      <c r="R228" s="193"/>
      <c r="AD228" s="93"/>
      <c r="AE228" s="93"/>
      <c r="AF228" s="190"/>
    </row>
    <row r="229" spans="17:32" x14ac:dyDescent="0.2">
      <c r="Q229" s="192"/>
      <c r="R229" s="193"/>
      <c r="AD229" s="93"/>
      <c r="AE229" s="93"/>
      <c r="AF229" s="190"/>
    </row>
    <row r="230" spans="17:32" x14ac:dyDescent="0.2">
      <c r="Q230" s="192"/>
      <c r="R230" s="193"/>
      <c r="AD230" s="93"/>
      <c r="AE230" s="93"/>
      <c r="AF230" s="190"/>
    </row>
    <row r="231" spans="17:32" x14ac:dyDescent="0.2">
      <c r="Q231" s="192"/>
      <c r="R231" s="193"/>
      <c r="AD231" s="93"/>
      <c r="AE231" s="93"/>
      <c r="AF231" s="190"/>
    </row>
    <row r="232" spans="17:32" x14ac:dyDescent="0.2">
      <c r="Q232" s="192"/>
      <c r="R232" s="193"/>
      <c r="AD232" s="93"/>
      <c r="AE232" s="93"/>
      <c r="AF232" s="190"/>
    </row>
    <row r="233" spans="17:32" x14ac:dyDescent="0.2">
      <c r="Q233" s="192"/>
      <c r="R233" s="193"/>
      <c r="AD233" s="93"/>
      <c r="AE233" s="93"/>
      <c r="AF233" s="190"/>
    </row>
    <row r="234" spans="17:32" x14ac:dyDescent="0.2">
      <c r="Q234" s="192"/>
      <c r="R234" s="193"/>
      <c r="AD234" s="93"/>
      <c r="AE234" s="93"/>
      <c r="AF234" s="190"/>
    </row>
    <row r="235" spans="17:32" x14ac:dyDescent="0.2">
      <c r="Q235" s="192"/>
      <c r="R235" s="193"/>
      <c r="AD235" s="93"/>
      <c r="AE235" s="93"/>
      <c r="AF235" s="190"/>
    </row>
    <row r="236" spans="17:32" x14ac:dyDescent="0.2">
      <c r="Q236" s="192"/>
      <c r="R236" s="193"/>
      <c r="AD236" s="93"/>
      <c r="AE236" s="93"/>
      <c r="AF236" s="190"/>
    </row>
    <row r="237" spans="17:32" x14ac:dyDescent="0.2">
      <c r="Q237" s="192"/>
      <c r="R237" s="193"/>
      <c r="AD237" s="93"/>
      <c r="AE237" s="93"/>
      <c r="AF237" s="190"/>
    </row>
    <row r="238" spans="17:32" x14ac:dyDescent="0.2">
      <c r="Q238" s="192"/>
      <c r="R238" s="193"/>
      <c r="AD238" s="93"/>
      <c r="AE238" s="93"/>
      <c r="AF238" s="190"/>
    </row>
    <row r="239" spans="17:32" x14ac:dyDescent="0.2">
      <c r="Q239" s="192"/>
      <c r="R239" s="193"/>
      <c r="AD239" s="93"/>
      <c r="AE239" s="93"/>
      <c r="AF239" s="190"/>
    </row>
    <row r="240" spans="17:32" x14ac:dyDescent="0.2">
      <c r="Q240" s="192"/>
      <c r="R240" s="193"/>
      <c r="AD240" s="93"/>
      <c r="AE240" s="93"/>
      <c r="AF240" s="190"/>
    </row>
    <row r="241" spans="17:32" x14ac:dyDescent="0.2">
      <c r="Q241" s="192"/>
      <c r="R241" s="193"/>
      <c r="AD241" s="93"/>
      <c r="AE241" s="93"/>
      <c r="AF241" s="190"/>
    </row>
    <row r="242" spans="17:32" x14ac:dyDescent="0.2">
      <c r="Q242" s="192"/>
      <c r="R242" s="193"/>
      <c r="AD242" s="93"/>
      <c r="AE242" s="93"/>
      <c r="AF242" s="190"/>
    </row>
    <row r="243" spans="17:32" x14ac:dyDescent="0.2">
      <c r="Q243" s="192"/>
      <c r="R243" s="193"/>
      <c r="AD243" s="93"/>
      <c r="AE243" s="93"/>
      <c r="AF243" s="190"/>
    </row>
    <row r="244" spans="17:32" x14ac:dyDescent="0.2">
      <c r="Q244" s="192"/>
      <c r="R244" s="193"/>
      <c r="AD244" s="93"/>
      <c r="AE244" s="93"/>
      <c r="AF244" s="190"/>
    </row>
    <row r="245" spans="17:32" x14ac:dyDescent="0.2">
      <c r="Q245" s="192"/>
      <c r="R245" s="193"/>
      <c r="AD245" s="93"/>
      <c r="AE245" s="93"/>
      <c r="AF245" s="190"/>
    </row>
    <row r="246" spans="17:32" x14ac:dyDescent="0.2">
      <c r="Q246" s="192"/>
      <c r="R246" s="193"/>
      <c r="AD246" s="93"/>
      <c r="AE246" s="93"/>
      <c r="AF246" s="190"/>
    </row>
    <row r="247" spans="17:32" x14ac:dyDescent="0.2">
      <c r="Q247" s="192"/>
      <c r="R247" s="193"/>
      <c r="AD247" s="93"/>
      <c r="AE247" s="93"/>
      <c r="AF247" s="190"/>
    </row>
    <row r="248" spans="17:32" x14ac:dyDescent="0.2">
      <c r="Q248" s="192"/>
      <c r="R248" s="193"/>
      <c r="AD248" s="93"/>
      <c r="AE248" s="93"/>
      <c r="AF248" s="190"/>
    </row>
    <row r="249" spans="17:32" x14ac:dyDescent="0.2">
      <c r="Q249" s="192"/>
      <c r="R249" s="193"/>
      <c r="AD249" s="93"/>
      <c r="AE249" s="93"/>
      <c r="AF249" s="190"/>
    </row>
    <row r="250" spans="17:32" x14ac:dyDescent="0.2">
      <c r="Q250" s="192"/>
      <c r="R250" s="193"/>
      <c r="AD250" s="93"/>
      <c r="AE250" s="93"/>
      <c r="AF250" s="190"/>
    </row>
    <row r="251" spans="17:32" x14ac:dyDescent="0.2">
      <c r="Q251" s="192"/>
      <c r="R251" s="193"/>
      <c r="AD251" s="93"/>
      <c r="AE251" s="93"/>
      <c r="AF251" s="190"/>
    </row>
    <row r="252" spans="17:32" x14ac:dyDescent="0.2">
      <c r="Q252" s="192"/>
      <c r="R252" s="193"/>
      <c r="AD252" s="93"/>
      <c r="AE252" s="93"/>
      <c r="AF252" s="190"/>
    </row>
    <row r="253" spans="17:32" x14ac:dyDescent="0.2">
      <c r="Q253" s="192"/>
      <c r="R253" s="193"/>
      <c r="AD253" s="93"/>
      <c r="AE253" s="93"/>
      <c r="AF253" s="190"/>
    </row>
    <row r="254" spans="17:32" x14ac:dyDescent="0.2">
      <c r="Q254" s="192"/>
      <c r="R254" s="193"/>
      <c r="AD254" s="93"/>
      <c r="AE254" s="93"/>
      <c r="AF254" s="190"/>
    </row>
    <row r="255" spans="17:32" x14ac:dyDescent="0.2">
      <c r="Q255" s="192"/>
      <c r="R255" s="193"/>
      <c r="AD255" s="93"/>
      <c r="AE255" s="93"/>
      <c r="AF255" s="190"/>
    </row>
    <row r="256" spans="17:32" x14ac:dyDescent="0.2">
      <c r="Q256" s="192"/>
      <c r="R256" s="193"/>
      <c r="AD256" s="93"/>
      <c r="AE256" s="93"/>
      <c r="AF256" s="190"/>
    </row>
    <row r="257" spans="17:32" x14ac:dyDescent="0.2">
      <c r="Q257" s="192"/>
      <c r="R257" s="193"/>
      <c r="AD257" s="93"/>
      <c r="AE257" s="93"/>
      <c r="AF257" s="190"/>
    </row>
    <row r="258" spans="17:32" x14ac:dyDescent="0.2">
      <c r="Q258" s="192"/>
      <c r="R258" s="193"/>
      <c r="AD258" s="93"/>
      <c r="AE258" s="93"/>
      <c r="AF258" s="190"/>
    </row>
    <row r="259" spans="17:32" x14ac:dyDescent="0.2">
      <c r="Q259" s="192"/>
      <c r="R259" s="193"/>
      <c r="AD259" s="93"/>
      <c r="AE259" s="93"/>
      <c r="AF259" s="190"/>
    </row>
    <row r="260" spans="17:32" x14ac:dyDescent="0.2">
      <c r="Q260" s="192"/>
      <c r="R260" s="193"/>
      <c r="AD260" s="93"/>
      <c r="AE260" s="93"/>
      <c r="AF260" s="190"/>
    </row>
    <row r="261" spans="17:32" x14ac:dyDescent="0.2">
      <c r="Q261" s="192"/>
      <c r="R261" s="193"/>
      <c r="AD261" s="93"/>
      <c r="AE261" s="93"/>
      <c r="AF261" s="190"/>
    </row>
    <row r="262" spans="17:32" x14ac:dyDescent="0.2">
      <c r="Q262" s="192"/>
      <c r="R262" s="193"/>
      <c r="AD262" s="93"/>
      <c r="AE262" s="93"/>
      <c r="AF262" s="190"/>
    </row>
    <row r="263" spans="17:32" x14ac:dyDescent="0.2">
      <c r="Q263" s="192"/>
      <c r="R263" s="193"/>
      <c r="AD263" s="93"/>
      <c r="AE263" s="93"/>
      <c r="AF263" s="190"/>
    </row>
    <row r="264" spans="17:32" x14ac:dyDescent="0.2">
      <c r="Q264" s="192"/>
      <c r="R264" s="193"/>
      <c r="AD264" s="93"/>
      <c r="AE264" s="93"/>
      <c r="AF264" s="190"/>
    </row>
    <row r="265" spans="17:32" x14ac:dyDescent="0.2">
      <c r="Q265" s="192"/>
      <c r="R265" s="193"/>
      <c r="AD265" s="93"/>
      <c r="AE265" s="93"/>
      <c r="AF265" s="190"/>
    </row>
    <row r="266" spans="17:32" x14ac:dyDescent="0.2">
      <c r="Q266" s="192"/>
      <c r="R266" s="193"/>
      <c r="AD266" s="93"/>
      <c r="AE266" s="93"/>
      <c r="AF266" s="190"/>
    </row>
    <row r="267" spans="17:32" x14ac:dyDescent="0.2">
      <c r="Q267" s="192"/>
      <c r="R267" s="193"/>
      <c r="AD267" s="93"/>
      <c r="AE267" s="93"/>
      <c r="AF267" s="190"/>
    </row>
    <row r="268" spans="17:32" x14ac:dyDescent="0.2">
      <c r="Q268" s="192"/>
      <c r="R268" s="193"/>
      <c r="AD268" s="93"/>
      <c r="AE268" s="93"/>
      <c r="AF268" s="190"/>
    </row>
    <row r="269" spans="17:32" x14ac:dyDescent="0.2">
      <c r="Q269" s="192"/>
      <c r="R269" s="193"/>
      <c r="AD269" s="93"/>
      <c r="AE269" s="93"/>
      <c r="AF269" s="190"/>
    </row>
    <row r="270" spans="17:32" x14ac:dyDescent="0.2">
      <c r="Q270" s="192"/>
      <c r="R270" s="193"/>
      <c r="AD270" s="93"/>
      <c r="AE270" s="93"/>
      <c r="AF270" s="190"/>
    </row>
    <row r="271" spans="17:32" x14ac:dyDescent="0.2">
      <c r="Q271" s="192"/>
      <c r="R271" s="193"/>
      <c r="AD271" s="93"/>
      <c r="AE271" s="93"/>
      <c r="AF271" s="190"/>
    </row>
    <row r="272" spans="17:32" x14ac:dyDescent="0.2">
      <c r="Q272" s="192"/>
      <c r="R272" s="193"/>
      <c r="AD272" s="93"/>
      <c r="AE272" s="93"/>
      <c r="AF272" s="190"/>
    </row>
    <row r="273" spans="17:32" x14ac:dyDescent="0.2">
      <c r="Q273" s="192"/>
      <c r="R273" s="193"/>
      <c r="AD273" s="93"/>
      <c r="AE273" s="93"/>
      <c r="AF273" s="190"/>
    </row>
    <row r="274" spans="17:32" x14ac:dyDescent="0.2">
      <c r="Q274" s="192"/>
      <c r="R274" s="193"/>
      <c r="AD274" s="93"/>
      <c r="AE274" s="93"/>
      <c r="AF274" s="190"/>
    </row>
    <row r="275" spans="17:32" x14ac:dyDescent="0.2">
      <c r="Q275" s="192"/>
      <c r="R275" s="193"/>
      <c r="AD275" s="93"/>
      <c r="AE275" s="93"/>
      <c r="AF275" s="190"/>
    </row>
    <row r="276" spans="17:32" x14ac:dyDescent="0.2">
      <c r="Q276" s="192"/>
      <c r="R276" s="193"/>
      <c r="AD276" s="93"/>
      <c r="AE276" s="93"/>
      <c r="AF276" s="190"/>
    </row>
    <row r="277" spans="17:32" x14ac:dyDescent="0.2">
      <c r="Q277" s="192"/>
      <c r="R277" s="193"/>
      <c r="AD277" s="93"/>
      <c r="AE277" s="93"/>
      <c r="AF277" s="190"/>
    </row>
    <row r="278" spans="17:32" x14ac:dyDescent="0.2">
      <c r="Q278" s="192"/>
      <c r="R278" s="193"/>
      <c r="AD278" s="93"/>
      <c r="AE278" s="93"/>
      <c r="AF278" s="190"/>
    </row>
    <row r="279" spans="17:32" x14ac:dyDescent="0.2">
      <c r="Q279" s="192"/>
      <c r="R279" s="193"/>
      <c r="AD279" s="93"/>
      <c r="AE279" s="93"/>
      <c r="AF279" s="190"/>
    </row>
    <row r="280" spans="17:32" x14ac:dyDescent="0.2">
      <c r="Q280" s="192"/>
      <c r="R280" s="193"/>
      <c r="AD280" s="93"/>
      <c r="AE280" s="93"/>
      <c r="AF280" s="190"/>
    </row>
    <row r="281" spans="17:32" x14ac:dyDescent="0.2">
      <c r="Q281" s="192"/>
      <c r="R281" s="193"/>
      <c r="AD281" s="93"/>
      <c r="AE281" s="93"/>
      <c r="AF281" s="190"/>
    </row>
    <row r="282" spans="17:32" x14ac:dyDescent="0.2">
      <c r="Q282" s="192"/>
      <c r="R282" s="193"/>
      <c r="AD282" s="93"/>
      <c r="AE282" s="93"/>
      <c r="AF282" s="190"/>
    </row>
    <row r="283" spans="17:32" x14ac:dyDescent="0.2">
      <c r="Q283" s="192"/>
      <c r="R283" s="193"/>
      <c r="AD283" s="93"/>
      <c r="AE283" s="93"/>
      <c r="AF283" s="190"/>
    </row>
    <row r="284" spans="17:32" x14ac:dyDescent="0.2">
      <c r="Q284" s="192"/>
      <c r="R284" s="193"/>
      <c r="AD284" s="93"/>
      <c r="AE284" s="93"/>
      <c r="AF284" s="190"/>
    </row>
    <row r="285" spans="17:32" x14ac:dyDescent="0.2">
      <c r="Q285" s="192"/>
      <c r="R285" s="193"/>
      <c r="AD285" s="93"/>
      <c r="AE285" s="93"/>
      <c r="AF285" s="190"/>
    </row>
    <row r="286" spans="17:32" x14ac:dyDescent="0.2">
      <c r="Q286" s="192"/>
      <c r="R286" s="193"/>
      <c r="AD286" s="93"/>
      <c r="AE286" s="93"/>
      <c r="AF286" s="190"/>
    </row>
    <row r="287" spans="17:32" x14ac:dyDescent="0.2">
      <c r="Q287" s="192"/>
      <c r="R287" s="193"/>
      <c r="AD287" s="93"/>
      <c r="AE287" s="93"/>
      <c r="AF287" s="190"/>
    </row>
    <row r="288" spans="17:32" x14ac:dyDescent="0.2">
      <c r="Q288" s="192"/>
      <c r="R288" s="193"/>
      <c r="AD288" s="93"/>
      <c r="AE288" s="93"/>
      <c r="AF288" s="190"/>
    </row>
    <row r="289" spans="17:18" x14ac:dyDescent="0.2">
      <c r="Q289" s="192"/>
      <c r="R289" s="193"/>
    </row>
    <row r="290" spans="17:18" x14ac:dyDescent="0.2">
      <c r="Q290" s="192"/>
      <c r="R290" s="193"/>
    </row>
    <row r="291" spans="17:18" x14ac:dyDescent="0.2">
      <c r="Q291" s="192"/>
      <c r="R291" s="193"/>
    </row>
    <row r="292" spans="17:18" x14ac:dyDescent="0.2">
      <c r="Q292" s="192"/>
      <c r="R292" s="193"/>
    </row>
    <row r="293" spans="17:18" x14ac:dyDescent="0.2">
      <c r="Q293" s="192"/>
      <c r="R293" s="193"/>
    </row>
    <row r="294" spans="17:18" x14ac:dyDescent="0.2">
      <c r="Q294" s="192"/>
      <c r="R294" s="193"/>
    </row>
    <row r="295" spans="17:18" x14ac:dyDescent="0.2">
      <c r="Q295" s="192"/>
      <c r="R295" s="193"/>
    </row>
    <row r="296" spans="17:18" x14ac:dyDescent="0.2">
      <c r="Q296" s="192"/>
      <c r="R296" s="193"/>
    </row>
    <row r="297" spans="17:18" x14ac:dyDescent="0.2">
      <c r="Q297" s="192"/>
      <c r="R297" s="193"/>
    </row>
    <row r="298" spans="17:18" x14ac:dyDescent="0.2">
      <c r="Q298" s="192"/>
      <c r="R298" s="193"/>
    </row>
    <row r="299" spans="17:18" x14ac:dyDescent="0.2">
      <c r="Q299" s="192"/>
      <c r="R299" s="193"/>
    </row>
    <row r="300" spans="17:18" x14ac:dyDescent="0.2">
      <c r="Q300" s="192"/>
      <c r="R300" s="193"/>
    </row>
    <row r="301" spans="17:18" x14ac:dyDescent="0.2">
      <c r="Q301" s="192"/>
      <c r="R301" s="193"/>
    </row>
    <row r="302" spans="17:18" x14ac:dyDescent="0.2">
      <c r="Q302" s="192"/>
      <c r="R302" s="193"/>
    </row>
    <row r="303" spans="17:18" x14ac:dyDescent="0.2">
      <c r="Q303" s="192"/>
      <c r="R303" s="193"/>
    </row>
    <row r="304" spans="17:18" x14ac:dyDescent="0.2">
      <c r="Q304" s="192"/>
      <c r="R304" s="193"/>
    </row>
    <row r="305" spans="17:18" x14ac:dyDescent="0.2">
      <c r="Q305" s="192"/>
      <c r="R305" s="193"/>
    </row>
    <row r="306" spans="17:18" x14ac:dyDescent="0.2">
      <c r="Q306" s="192"/>
      <c r="R306" s="193"/>
    </row>
    <row r="307" spans="17:18" x14ac:dyDescent="0.2">
      <c r="Q307" s="192"/>
      <c r="R307" s="193"/>
    </row>
    <row r="308" spans="17:18" x14ac:dyDescent="0.2">
      <c r="Q308" s="192"/>
      <c r="R308" s="193"/>
    </row>
    <row r="309" spans="17:18" x14ac:dyDescent="0.2">
      <c r="Q309" s="192"/>
      <c r="R309" s="193"/>
    </row>
    <row r="310" spans="17:18" x14ac:dyDescent="0.2">
      <c r="Q310" s="192"/>
      <c r="R310" s="193"/>
    </row>
    <row r="311" spans="17:18" x14ac:dyDescent="0.2">
      <c r="Q311" s="192"/>
      <c r="R311" s="193"/>
    </row>
    <row r="312" spans="17:18" x14ac:dyDescent="0.2">
      <c r="Q312" s="192"/>
      <c r="R312" s="193"/>
    </row>
    <row r="313" spans="17:18" x14ac:dyDescent="0.2">
      <c r="Q313" s="192"/>
      <c r="R313" s="193"/>
    </row>
    <row r="314" spans="17:18" x14ac:dyDescent="0.2">
      <c r="Q314" s="192"/>
      <c r="R314" s="193"/>
    </row>
    <row r="315" spans="17:18" x14ac:dyDescent="0.2">
      <c r="Q315" s="192"/>
      <c r="R315" s="193"/>
    </row>
    <row r="316" spans="17:18" x14ac:dyDescent="0.2">
      <c r="Q316" s="192"/>
      <c r="R316" s="193"/>
    </row>
    <row r="317" spans="17:18" x14ac:dyDescent="0.2">
      <c r="Q317" s="192"/>
      <c r="R317" s="193"/>
    </row>
    <row r="318" spans="17:18" x14ac:dyDescent="0.2">
      <c r="Q318" s="192"/>
      <c r="R318" s="193"/>
    </row>
    <row r="319" spans="17:18" x14ac:dyDescent="0.2">
      <c r="Q319" s="192"/>
      <c r="R319" s="193"/>
    </row>
    <row r="320" spans="17:18" x14ac:dyDescent="0.2">
      <c r="Q320" s="192"/>
      <c r="R320" s="193"/>
    </row>
    <row r="321" spans="17:18" x14ac:dyDescent="0.2">
      <c r="Q321" s="192"/>
      <c r="R321" s="193"/>
    </row>
    <row r="322" spans="17:18" x14ac:dyDescent="0.2">
      <c r="Q322" s="192"/>
      <c r="R322" s="193"/>
    </row>
    <row r="323" spans="17:18" x14ac:dyDescent="0.2">
      <c r="Q323" s="192"/>
      <c r="R323" s="193"/>
    </row>
    <row r="324" spans="17:18" x14ac:dyDescent="0.2">
      <c r="Q324" s="192"/>
      <c r="R324" s="193"/>
    </row>
    <row r="325" spans="17:18" x14ac:dyDescent="0.2">
      <c r="Q325" s="192"/>
      <c r="R325" s="193"/>
    </row>
    <row r="326" spans="17:18" x14ac:dyDescent="0.2">
      <c r="Q326" s="192"/>
      <c r="R326" s="193"/>
    </row>
    <row r="327" spans="17:18" x14ac:dyDescent="0.2">
      <c r="Q327" s="192"/>
      <c r="R327" s="193"/>
    </row>
    <row r="328" spans="17:18" x14ac:dyDescent="0.2">
      <c r="Q328" s="192"/>
      <c r="R328" s="193"/>
    </row>
    <row r="329" spans="17:18" x14ac:dyDescent="0.2">
      <c r="Q329" s="192"/>
      <c r="R329" s="193"/>
    </row>
    <row r="330" spans="17:18" x14ac:dyDescent="0.2">
      <c r="Q330" s="192"/>
      <c r="R330" s="193"/>
    </row>
    <row r="331" spans="17:18" x14ac:dyDescent="0.2">
      <c r="Q331" s="192"/>
      <c r="R331" s="193"/>
    </row>
    <row r="332" spans="17:18" x14ac:dyDescent="0.2">
      <c r="Q332" s="192"/>
      <c r="R332" s="193"/>
    </row>
    <row r="333" spans="17:18" x14ac:dyDescent="0.2">
      <c r="Q333" s="192"/>
      <c r="R333" s="193"/>
    </row>
    <row r="334" spans="17:18" x14ac:dyDescent="0.2">
      <c r="Q334" s="192"/>
      <c r="R334" s="193"/>
    </row>
    <row r="335" spans="17:18" x14ac:dyDescent="0.2">
      <c r="Q335" s="192"/>
      <c r="R335" s="193"/>
    </row>
    <row r="336" spans="17:18" x14ac:dyDescent="0.2">
      <c r="Q336" s="192"/>
      <c r="R336" s="193"/>
    </row>
    <row r="337" spans="17:18" x14ac:dyDescent="0.2">
      <c r="Q337" s="192"/>
      <c r="R337" s="193"/>
    </row>
    <row r="338" spans="17:18" x14ac:dyDescent="0.2">
      <c r="Q338" s="192"/>
      <c r="R338" s="193"/>
    </row>
    <row r="339" spans="17:18" x14ac:dyDescent="0.2">
      <c r="Q339" s="192"/>
      <c r="R339" s="193"/>
    </row>
    <row r="340" spans="17:18" x14ac:dyDescent="0.2">
      <c r="Q340" s="192"/>
      <c r="R340" s="193"/>
    </row>
    <row r="341" spans="17:18" x14ac:dyDescent="0.2">
      <c r="Q341" s="192"/>
      <c r="R341" s="193"/>
    </row>
    <row r="342" spans="17:18" x14ac:dyDescent="0.2">
      <c r="Q342" s="192"/>
      <c r="R342" s="193"/>
    </row>
    <row r="343" spans="17:18" x14ac:dyDescent="0.2">
      <c r="Q343" s="192"/>
      <c r="R343" s="193"/>
    </row>
    <row r="344" spans="17:18" x14ac:dyDescent="0.2">
      <c r="Q344" s="192"/>
      <c r="R344" s="193"/>
    </row>
    <row r="345" spans="17:18" x14ac:dyDescent="0.2">
      <c r="Q345" s="192"/>
      <c r="R345" s="193"/>
    </row>
    <row r="346" spans="17:18" x14ac:dyDescent="0.2">
      <c r="Q346" s="192"/>
      <c r="R346" s="193"/>
    </row>
    <row r="347" spans="17:18" x14ac:dyDescent="0.2">
      <c r="Q347" s="192"/>
      <c r="R347" s="193"/>
    </row>
    <row r="348" spans="17:18" x14ac:dyDescent="0.2">
      <c r="Q348" s="192"/>
      <c r="R348" s="193"/>
    </row>
    <row r="349" spans="17:18" x14ac:dyDescent="0.2">
      <c r="Q349" s="192"/>
      <c r="R349" s="193"/>
    </row>
    <row r="350" spans="17:18" x14ac:dyDescent="0.2">
      <c r="Q350" s="192"/>
      <c r="R350" s="193"/>
    </row>
    <row r="351" spans="17:18" x14ac:dyDescent="0.2">
      <c r="Q351" s="192"/>
      <c r="R351" s="193"/>
    </row>
    <row r="352" spans="17:18" x14ac:dyDescent="0.2">
      <c r="Q352" s="192"/>
      <c r="R352" s="193"/>
    </row>
    <row r="353" spans="17:18" x14ac:dyDescent="0.2">
      <c r="Q353" s="192"/>
      <c r="R353" s="193"/>
    </row>
    <row r="354" spans="17:18" x14ac:dyDescent="0.2">
      <c r="Q354" s="192"/>
      <c r="R354" s="193"/>
    </row>
    <row r="355" spans="17:18" x14ac:dyDescent="0.2">
      <c r="Q355" s="192"/>
      <c r="R355" s="193"/>
    </row>
    <row r="356" spans="17:18" x14ac:dyDescent="0.2">
      <c r="Q356" s="192"/>
      <c r="R356" s="193"/>
    </row>
    <row r="357" spans="17:18" x14ac:dyDescent="0.2">
      <c r="Q357" s="192"/>
      <c r="R357" s="193"/>
    </row>
    <row r="358" spans="17:18" x14ac:dyDescent="0.2">
      <c r="Q358" s="192"/>
      <c r="R358" s="193"/>
    </row>
    <row r="359" spans="17:18" x14ac:dyDescent="0.2">
      <c r="Q359" s="192"/>
      <c r="R359" s="193"/>
    </row>
    <row r="360" spans="17:18" x14ac:dyDescent="0.2">
      <c r="Q360" s="192"/>
      <c r="R360" s="193"/>
    </row>
    <row r="361" spans="17:18" x14ac:dyDescent="0.2">
      <c r="Q361" s="192"/>
      <c r="R361" s="193"/>
    </row>
    <row r="362" spans="17:18" x14ac:dyDescent="0.2">
      <c r="Q362" s="192"/>
      <c r="R362" s="193"/>
    </row>
    <row r="363" spans="17:18" x14ac:dyDescent="0.2">
      <c r="Q363" s="192"/>
      <c r="R363" s="193"/>
    </row>
    <row r="364" spans="17:18" x14ac:dyDescent="0.2">
      <c r="Q364" s="192"/>
      <c r="R364" s="193"/>
    </row>
    <row r="365" spans="17:18" x14ac:dyDescent="0.2">
      <c r="Q365" s="192"/>
      <c r="R365" s="193"/>
    </row>
    <row r="366" spans="17:18" x14ac:dyDescent="0.2">
      <c r="Q366" s="192"/>
      <c r="R366" s="193"/>
    </row>
    <row r="367" spans="17:18" x14ac:dyDescent="0.2">
      <c r="Q367" s="192"/>
      <c r="R367" s="193"/>
    </row>
    <row r="368" spans="17:18" x14ac:dyDescent="0.2">
      <c r="Q368" s="192"/>
      <c r="R368" s="193"/>
    </row>
    <row r="369" spans="17:18" x14ac:dyDescent="0.2">
      <c r="Q369" s="192"/>
      <c r="R369" s="193"/>
    </row>
    <row r="370" spans="17:18" x14ac:dyDescent="0.2">
      <c r="Q370" s="192"/>
      <c r="R370" s="193"/>
    </row>
    <row r="371" spans="17:18" x14ac:dyDescent="0.2">
      <c r="Q371" s="192"/>
      <c r="R371" s="193"/>
    </row>
    <row r="372" spans="17:18" x14ac:dyDescent="0.2">
      <c r="Q372" s="192"/>
      <c r="R372" s="193"/>
    </row>
    <row r="373" spans="17:18" x14ac:dyDescent="0.2">
      <c r="Q373" s="192"/>
      <c r="R373" s="193"/>
    </row>
    <row r="374" spans="17:18" x14ac:dyDescent="0.2">
      <c r="Q374" s="192"/>
      <c r="R374" s="193"/>
    </row>
    <row r="375" spans="17:18" x14ac:dyDescent="0.2">
      <c r="Q375" s="192"/>
      <c r="R375" s="193"/>
    </row>
    <row r="376" spans="17:18" x14ac:dyDescent="0.2">
      <c r="Q376" s="192"/>
      <c r="R376" s="193"/>
    </row>
    <row r="377" spans="17:18" x14ac:dyDescent="0.2">
      <c r="Q377" s="192"/>
      <c r="R377" s="193"/>
    </row>
    <row r="378" spans="17:18" x14ac:dyDescent="0.2">
      <c r="Q378" s="192"/>
      <c r="R378" s="193"/>
    </row>
    <row r="379" spans="17:18" x14ac:dyDescent="0.2">
      <c r="Q379" s="192"/>
      <c r="R379" s="193"/>
    </row>
    <row r="380" spans="17:18" x14ac:dyDescent="0.2">
      <c r="Q380" s="192"/>
      <c r="R380" s="193"/>
    </row>
    <row r="381" spans="17:18" x14ac:dyDescent="0.2">
      <c r="Q381" s="192"/>
      <c r="R381" s="193"/>
    </row>
    <row r="382" spans="17:18" x14ac:dyDescent="0.2">
      <c r="Q382" s="192"/>
      <c r="R382" s="193"/>
    </row>
    <row r="383" spans="17:18" x14ac:dyDescent="0.2">
      <c r="Q383" s="192"/>
      <c r="R383" s="193"/>
    </row>
    <row r="384" spans="17:18" x14ac:dyDescent="0.2">
      <c r="Q384" s="192"/>
      <c r="R384" s="193"/>
    </row>
    <row r="385" spans="17:18" x14ac:dyDescent="0.2">
      <c r="Q385" s="192"/>
      <c r="R385" s="193"/>
    </row>
    <row r="386" spans="17:18" x14ac:dyDescent="0.2">
      <c r="Q386" s="192"/>
      <c r="R386" s="193"/>
    </row>
    <row r="387" spans="17:18" x14ac:dyDescent="0.2">
      <c r="Q387" s="192"/>
      <c r="R387" s="193"/>
    </row>
    <row r="388" spans="17:18" x14ac:dyDescent="0.2">
      <c r="Q388" s="192"/>
      <c r="R388" s="193"/>
    </row>
    <row r="389" spans="17:18" x14ac:dyDescent="0.2">
      <c r="Q389" s="192"/>
      <c r="R389" s="193"/>
    </row>
    <row r="390" spans="17:18" x14ac:dyDescent="0.2">
      <c r="Q390" s="192"/>
      <c r="R390" s="193"/>
    </row>
    <row r="391" spans="17:18" x14ac:dyDescent="0.2">
      <c r="Q391" s="192"/>
      <c r="R391" s="193"/>
    </row>
    <row r="392" spans="17:18" x14ac:dyDescent="0.2">
      <c r="Q392" s="192"/>
      <c r="R392" s="193"/>
    </row>
    <row r="393" spans="17:18" x14ac:dyDescent="0.2">
      <c r="Q393" s="192"/>
      <c r="R393" s="193"/>
    </row>
    <row r="394" spans="17:18" x14ac:dyDescent="0.2">
      <c r="Q394" s="192"/>
      <c r="R394" s="193"/>
    </row>
    <row r="395" spans="17:18" x14ac:dyDescent="0.2">
      <c r="Q395" s="192"/>
      <c r="R395" s="193"/>
    </row>
    <row r="396" spans="17:18" x14ac:dyDescent="0.2">
      <c r="Q396" s="192"/>
      <c r="R396" s="193"/>
    </row>
    <row r="397" spans="17:18" x14ac:dyDescent="0.2">
      <c r="Q397" s="192"/>
      <c r="R397" s="193"/>
    </row>
    <row r="398" spans="17:18" x14ac:dyDescent="0.2">
      <c r="Q398" s="192"/>
      <c r="R398" s="193"/>
    </row>
    <row r="399" spans="17:18" x14ac:dyDescent="0.2">
      <c r="Q399" s="192"/>
      <c r="R399" s="193"/>
    </row>
    <row r="400" spans="17:18" x14ac:dyDescent="0.2">
      <c r="Q400" s="192"/>
      <c r="R400" s="193"/>
    </row>
    <row r="401" spans="17:18" x14ac:dyDescent="0.2">
      <c r="Q401" s="192"/>
      <c r="R401" s="193"/>
    </row>
    <row r="402" spans="17:18" x14ac:dyDescent="0.2">
      <c r="Q402" s="192"/>
      <c r="R402" s="193"/>
    </row>
    <row r="403" spans="17:18" x14ac:dyDescent="0.2">
      <c r="Q403" s="192"/>
      <c r="R403" s="193"/>
    </row>
    <row r="404" spans="17:18" x14ac:dyDescent="0.2">
      <c r="Q404" s="192"/>
      <c r="R404" s="193"/>
    </row>
    <row r="405" spans="17:18" x14ac:dyDescent="0.2">
      <c r="Q405" s="192"/>
      <c r="R405" s="193"/>
    </row>
    <row r="406" spans="17:18" x14ac:dyDescent="0.2">
      <c r="Q406" s="192"/>
      <c r="R406" s="193"/>
    </row>
    <row r="407" spans="17:18" x14ac:dyDescent="0.2">
      <c r="Q407" s="192"/>
      <c r="R407" s="193"/>
    </row>
    <row r="408" spans="17:18" x14ac:dyDescent="0.2">
      <c r="Q408" s="192"/>
      <c r="R408" s="193"/>
    </row>
    <row r="409" spans="17:18" x14ac:dyDescent="0.2">
      <c r="Q409" s="192"/>
      <c r="R409" s="193"/>
    </row>
    <row r="410" spans="17:18" x14ac:dyDescent="0.2">
      <c r="Q410" s="192"/>
      <c r="R410" s="193"/>
    </row>
    <row r="411" spans="17:18" x14ac:dyDescent="0.2">
      <c r="Q411" s="192"/>
      <c r="R411" s="193"/>
    </row>
    <row r="412" spans="17:18" x14ac:dyDescent="0.2">
      <c r="Q412" s="192"/>
      <c r="R412" s="193"/>
    </row>
    <row r="413" spans="17:18" x14ac:dyDescent="0.2">
      <c r="Q413" s="192"/>
      <c r="R413" s="193"/>
    </row>
    <row r="414" spans="17:18" x14ac:dyDescent="0.2">
      <c r="Q414" s="192"/>
      <c r="R414" s="193"/>
    </row>
    <row r="415" spans="17:18" x14ac:dyDescent="0.2">
      <c r="Q415" s="192"/>
      <c r="R415" s="193"/>
    </row>
    <row r="416" spans="17:18" x14ac:dyDescent="0.2">
      <c r="Q416" s="192"/>
      <c r="R416" s="193"/>
    </row>
    <row r="417" spans="17:18" x14ac:dyDescent="0.2">
      <c r="Q417" s="192"/>
      <c r="R417" s="193"/>
    </row>
    <row r="418" spans="17:18" x14ac:dyDescent="0.2">
      <c r="Q418" s="192"/>
      <c r="R418" s="193"/>
    </row>
    <row r="419" spans="17:18" x14ac:dyDescent="0.2">
      <c r="Q419" s="192"/>
      <c r="R419" s="193"/>
    </row>
    <row r="420" spans="17:18" x14ac:dyDescent="0.2">
      <c r="Q420" s="192"/>
      <c r="R420" s="193"/>
    </row>
    <row r="421" spans="17:18" x14ac:dyDescent="0.2">
      <c r="Q421" s="192"/>
      <c r="R421" s="193"/>
    </row>
    <row r="422" spans="17:18" x14ac:dyDescent="0.2">
      <c r="Q422" s="192"/>
      <c r="R422" s="193"/>
    </row>
    <row r="423" spans="17:18" x14ac:dyDescent="0.2">
      <c r="Q423" s="192"/>
      <c r="R423" s="193"/>
    </row>
    <row r="424" spans="17:18" x14ac:dyDescent="0.2">
      <c r="Q424" s="192"/>
      <c r="R424" s="193"/>
    </row>
    <row r="425" spans="17:18" x14ac:dyDescent="0.2">
      <c r="Q425" s="192"/>
      <c r="R425" s="193"/>
    </row>
    <row r="426" spans="17:18" x14ac:dyDescent="0.2">
      <c r="Q426" s="192"/>
      <c r="R426" s="193"/>
    </row>
    <row r="427" spans="17:18" x14ac:dyDescent="0.2">
      <c r="Q427" s="192"/>
      <c r="R427" s="193"/>
    </row>
    <row r="428" spans="17:18" x14ac:dyDescent="0.2">
      <c r="Q428" s="192"/>
      <c r="R428" s="193"/>
    </row>
    <row r="429" spans="17:18" x14ac:dyDescent="0.2">
      <c r="Q429" s="192"/>
      <c r="R429" s="193"/>
    </row>
    <row r="430" spans="17:18" x14ac:dyDescent="0.2">
      <c r="Q430" s="192"/>
      <c r="R430" s="193"/>
    </row>
    <row r="431" spans="17:18" x14ac:dyDescent="0.2">
      <c r="Q431" s="192"/>
      <c r="R431" s="193"/>
    </row>
    <row r="432" spans="17:18" x14ac:dyDescent="0.2">
      <c r="Q432" s="192"/>
      <c r="R432" s="193"/>
    </row>
    <row r="433" spans="17:18" x14ac:dyDescent="0.2">
      <c r="Q433" s="192"/>
      <c r="R433" s="193"/>
    </row>
    <row r="434" spans="17:18" x14ac:dyDescent="0.2">
      <c r="Q434" s="192"/>
      <c r="R434" s="193"/>
    </row>
    <row r="435" spans="17:18" x14ac:dyDescent="0.2">
      <c r="Q435" s="192"/>
      <c r="R435" s="193"/>
    </row>
    <row r="436" spans="17:18" x14ac:dyDescent="0.2">
      <c r="Q436" s="192"/>
      <c r="R436" s="193"/>
    </row>
    <row r="437" spans="17:18" x14ac:dyDescent="0.2">
      <c r="Q437" s="192"/>
      <c r="R437" s="193"/>
    </row>
    <row r="438" spans="17:18" x14ac:dyDescent="0.2">
      <c r="Q438" s="192"/>
      <c r="R438" s="193"/>
    </row>
    <row r="439" spans="17:18" x14ac:dyDescent="0.2">
      <c r="Q439" s="192"/>
      <c r="R439" s="193"/>
    </row>
    <row r="440" spans="17:18" x14ac:dyDescent="0.2">
      <c r="Q440" s="192"/>
      <c r="R440" s="193"/>
    </row>
    <row r="441" spans="17:18" x14ac:dyDescent="0.2">
      <c r="Q441" s="192"/>
      <c r="R441" s="193"/>
    </row>
    <row r="442" spans="17:18" x14ac:dyDescent="0.2">
      <c r="Q442" s="192"/>
      <c r="R442" s="193"/>
    </row>
    <row r="443" spans="17:18" x14ac:dyDescent="0.2">
      <c r="Q443" s="192"/>
      <c r="R443" s="193"/>
    </row>
    <row r="444" spans="17:18" x14ac:dyDescent="0.2">
      <c r="Q444" s="192"/>
      <c r="R444" s="193"/>
    </row>
    <row r="445" spans="17:18" x14ac:dyDescent="0.2">
      <c r="Q445" s="192"/>
      <c r="R445" s="193"/>
    </row>
    <row r="446" spans="17:18" x14ac:dyDescent="0.2">
      <c r="Q446" s="192"/>
      <c r="R446" s="193"/>
    </row>
    <row r="447" spans="17:18" x14ac:dyDescent="0.2">
      <c r="Q447" s="192"/>
      <c r="R447" s="193"/>
    </row>
    <row r="448" spans="17:18" x14ac:dyDescent="0.2">
      <c r="Q448" s="192"/>
      <c r="R448" s="193"/>
    </row>
    <row r="449" spans="17:18" x14ac:dyDescent="0.2">
      <c r="Q449" s="192"/>
      <c r="R449" s="193"/>
    </row>
    <row r="450" spans="17:18" x14ac:dyDescent="0.2">
      <c r="Q450" s="192"/>
      <c r="R450" s="193"/>
    </row>
    <row r="451" spans="17:18" x14ac:dyDescent="0.2">
      <c r="Q451" s="192"/>
      <c r="R451" s="193"/>
    </row>
    <row r="452" spans="17:18" x14ac:dyDescent="0.2">
      <c r="Q452" s="192"/>
      <c r="R452" s="193"/>
    </row>
    <row r="453" spans="17:18" x14ac:dyDescent="0.2">
      <c r="Q453" s="192"/>
      <c r="R453" s="193"/>
    </row>
    <row r="454" spans="17:18" x14ac:dyDescent="0.2">
      <c r="Q454" s="192"/>
      <c r="R454" s="193"/>
    </row>
    <row r="455" spans="17:18" x14ac:dyDescent="0.2">
      <c r="Q455" s="192"/>
      <c r="R455" s="193"/>
    </row>
    <row r="456" spans="17:18" x14ac:dyDescent="0.2">
      <c r="Q456" s="192"/>
      <c r="R456" s="193"/>
    </row>
    <row r="457" spans="17:18" x14ac:dyDescent="0.2">
      <c r="Q457" s="192"/>
      <c r="R457" s="193"/>
    </row>
    <row r="458" spans="17:18" x14ac:dyDescent="0.2">
      <c r="Q458" s="192"/>
      <c r="R458" s="193"/>
    </row>
    <row r="459" spans="17:18" x14ac:dyDescent="0.2">
      <c r="Q459" s="192"/>
      <c r="R459" s="193"/>
    </row>
    <row r="460" spans="17:18" x14ac:dyDescent="0.2">
      <c r="Q460" s="192"/>
      <c r="R460" s="193"/>
    </row>
    <row r="461" spans="17:18" x14ac:dyDescent="0.2">
      <c r="Q461" s="192"/>
      <c r="R461" s="193"/>
    </row>
    <row r="462" spans="17:18" x14ac:dyDescent="0.2">
      <c r="Q462" s="192"/>
      <c r="R462" s="193"/>
    </row>
    <row r="463" spans="17:18" x14ac:dyDescent="0.2">
      <c r="Q463" s="192"/>
      <c r="R463" s="193"/>
    </row>
    <row r="464" spans="17:18" x14ac:dyDescent="0.2">
      <c r="Q464" s="192"/>
      <c r="R464" s="193"/>
    </row>
    <row r="465" spans="17:18" x14ac:dyDescent="0.2">
      <c r="Q465" s="192"/>
      <c r="R465" s="193"/>
    </row>
    <row r="466" spans="17:18" x14ac:dyDescent="0.2">
      <c r="Q466" s="192"/>
      <c r="R466" s="193"/>
    </row>
    <row r="467" spans="17:18" x14ac:dyDescent="0.2">
      <c r="Q467" s="192"/>
      <c r="R467" s="193"/>
    </row>
    <row r="468" spans="17:18" x14ac:dyDescent="0.2">
      <c r="Q468" s="192"/>
      <c r="R468" s="193"/>
    </row>
    <row r="469" spans="17:18" x14ac:dyDescent="0.2">
      <c r="Q469" s="192"/>
      <c r="R469" s="193"/>
    </row>
    <row r="470" spans="17:18" x14ac:dyDescent="0.2">
      <c r="Q470" s="192"/>
      <c r="R470" s="193"/>
    </row>
    <row r="471" spans="17:18" x14ac:dyDescent="0.2">
      <c r="Q471" s="192"/>
      <c r="R471" s="193"/>
    </row>
    <row r="472" spans="17:18" x14ac:dyDescent="0.2">
      <c r="Q472" s="192"/>
      <c r="R472" s="193"/>
    </row>
    <row r="473" spans="17:18" x14ac:dyDescent="0.2">
      <c r="Q473" s="192"/>
      <c r="R473" s="193"/>
    </row>
    <row r="474" spans="17:18" x14ac:dyDescent="0.2">
      <c r="Q474" s="192"/>
      <c r="R474" s="193"/>
    </row>
    <row r="475" spans="17:18" x14ac:dyDescent="0.2">
      <c r="Q475" s="192"/>
      <c r="R475" s="193"/>
    </row>
    <row r="476" spans="17:18" x14ac:dyDescent="0.2">
      <c r="Q476" s="192"/>
      <c r="R476" s="193"/>
    </row>
    <row r="477" spans="17:18" x14ac:dyDescent="0.2">
      <c r="Q477" s="192"/>
      <c r="R477" s="193"/>
    </row>
    <row r="478" spans="17:18" x14ac:dyDescent="0.2">
      <c r="Q478" s="192"/>
      <c r="R478" s="193"/>
    </row>
    <row r="479" spans="17:18" x14ac:dyDescent="0.2">
      <c r="Q479" s="192"/>
      <c r="R479" s="193"/>
    </row>
    <row r="480" spans="17:18" x14ac:dyDescent="0.2">
      <c r="Q480" s="192"/>
      <c r="R480" s="193"/>
    </row>
    <row r="481" spans="17:18" x14ac:dyDescent="0.2">
      <c r="Q481" s="192"/>
      <c r="R481" s="193"/>
    </row>
    <row r="482" spans="17:18" x14ac:dyDescent="0.2">
      <c r="Q482" s="192"/>
      <c r="R482" s="193"/>
    </row>
    <row r="483" spans="17:18" x14ac:dyDescent="0.2">
      <c r="Q483" s="192"/>
      <c r="R483" s="193"/>
    </row>
    <row r="484" spans="17:18" x14ac:dyDescent="0.2">
      <c r="Q484" s="192"/>
      <c r="R484" s="193"/>
    </row>
    <row r="485" spans="17:18" x14ac:dyDescent="0.2">
      <c r="Q485" s="192"/>
      <c r="R485" s="193"/>
    </row>
    <row r="486" spans="17:18" x14ac:dyDescent="0.2">
      <c r="Q486" s="192"/>
      <c r="R486" s="193"/>
    </row>
    <row r="487" spans="17:18" x14ac:dyDescent="0.2">
      <c r="Q487" s="192"/>
      <c r="R487" s="193"/>
    </row>
    <row r="488" spans="17:18" x14ac:dyDescent="0.2">
      <c r="Q488" s="192"/>
      <c r="R488" s="193"/>
    </row>
    <row r="489" spans="17:18" x14ac:dyDescent="0.2">
      <c r="Q489" s="192"/>
      <c r="R489" s="193"/>
    </row>
    <row r="490" spans="17:18" x14ac:dyDescent="0.2">
      <c r="Q490" s="192"/>
      <c r="R490" s="193"/>
    </row>
    <row r="491" spans="17:18" x14ac:dyDescent="0.2">
      <c r="Q491" s="192"/>
      <c r="R491" s="193"/>
    </row>
    <row r="492" spans="17:18" x14ac:dyDescent="0.2">
      <c r="Q492" s="192"/>
      <c r="R492" s="193"/>
    </row>
    <row r="493" spans="17:18" x14ac:dyDescent="0.2">
      <c r="Q493" s="192"/>
      <c r="R493" s="193"/>
    </row>
    <row r="494" spans="17:18" x14ac:dyDescent="0.2">
      <c r="Q494" s="192"/>
      <c r="R494" s="193"/>
    </row>
    <row r="495" spans="17:18" x14ac:dyDescent="0.2">
      <c r="Q495" s="192"/>
      <c r="R495" s="193"/>
    </row>
    <row r="496" spans="17:18" x14ac:dyDescent="0.2">
      <c r="Q496" s="192"/>
      <c r="R496" s="193"/>
    </row>
    <row r="497" spans="17:18" x14ac:dyDescent="0.2">
      <c r="Q497" s="192"/>
      <c r="R497" s="193"/>
    </row>
    <row r="498" spans="17:18" x14ac:dyDescent="0.2">
      <c r="Q498" s="192"/>
      <c r="R498" s="193"/>
    </row>
    <row r="499" spans="17:18" x14ac:dyDescent="0.2">
      <c r="Q499" s="192"/>
      <c r="R499" s="193"/>
    </row>
    <row r="500" spans="17:18" x14ac:dyDescent="0.2">
      <c r="Q500" s="192"/>
      <c r="R500" s="193"/>
    </row>
    <row r="501" spans="17:18" x14ac:dyDescent="0.2">
      <c r="Q501" s="192"/>
      <c r="R501" s="193"/>
    </row>
    <row r="502" spans="17:18" x14ac:dyDescent="0.2">
      <c r="Q502" s="192"/>
      <c r="R502" s="193"/>
    </row>
    <row r="503" spans="17:18" x14ac:dyDescent="0.2">
      <c r="Q503" s="192"/>
      <c r="R503" s="193"/>
    </row>
    <row r="504" spans="17:18" x14ac:dyDescent="0.2">
      <c r="Q504" s="192"/>
      <c r="R504" s="193"/>
    </row>
    <row r="505" spans="17:18" x14ac:dyDescent="0.2">
      <c r="Q505" s="192"/>
      <c r="R505" s="193"/>
    </row>
    <row r="506" spans="17:18" x14ac:dyDescent="0.2">
      <c r="Q506" s="192"/>
      <c r="R506" s="193"/>
    </row>
    <row r="507" spans="17:18" x14ac:dyDescent="0.2">
      <c r="Q507" s="192"/>
      <c r="R507" s="193"/>
    </row>
    <row r="508" spans="17:18" x14ac:dyDescent="0.2">
      <c r="Q508" s="192"/>
      <c r="R508" s="193"/>
    </row>
    <row r="509" spans="17:18" x14ac:dyDescent="0.2">
      <c r="Q509" s="192"/>
      <c r="R509" s="193"/>
    </row>
    <row r="510" spans="17:18" x14ac:dyDescent="0.2">
      <c r="Q510" s="192"/>
      <c r="R510" s="193"/>
    </row>
    <row r="511" spans="17:18" x14ac:dyDescent="0.2">
      <c r="Q511" s="192"/>
      <c r="R511" s="193"/>
    </row>
    <row r="512" spans="17:18" x14ac:dyDescent="0.2">
      <c r="Q512" s="192"/>
      <c r="R512" s="193"/>
    </row>
    <row r="513" spans="17:18" x14ac:dyDescent="0.2">
      <c r="Q513" s="192"/>
      <c r="R513" s="193"/>
    </row>
    <row r="514" spans="17:18" x14ac:dyDescent="0.2">
      <c r="Q514" s="192"/>
      <c r="R514" s="193"/>
    </row>
    <row r="515" spans="17:18" x14ac:dyDescent="0.2">
      <c r="Q515" s="192"/>
      <c r="R515" s="193"/>
    </row>
    <row r="516" spans="17:18" x14ac:dyDescent="0.2">
      <c r="Q516" s="192"/>
      <c r="R516" s="193"/>
    </row>
    <row r="517" spans="17:18" x14ac:dyDescent="0.2">
      <c r="Q517" s="192"/>
      <c r="R517" s="193"/>
    </row>
    <row r="518" spans="17:18" x14ac:dyDescent="0.2">
      <c r="Q518" s="192"/>
      <c r="R518" s="193"/>
    </row>
    <row r="519" spans="17:18" x14ac:dyDescent="0.2">
      <c r="Q519" s="192"/>
      <c r="R519" s="193"/>
    </row>
    <row r="520" spans="17:18" x14ac:dyDescent="0.2">
      <c r="Q520" s="192"/>
      <c r="R520" s="193"/>
    </row>
    <row r="521" spans="17:18" x14ac:dyDescent="0.2">
      <c r="Q521" s="192"/>
      <c r="R521" s="193"/>
    </row>
    <row r="522" spans="17:18" x14ac:dyDescent="0.2">
      <c r="Q522" s="192"/>
      <c r="R522" s="193"/>
    </row>
    <row r="523" spans="17:18" x14ac:dyDescent="0.2">
      <c r="Q523" s="192"/>
      <c r="R523" s="193"/>
    </row>
    <row r="524" spans="17:18" x14ac:dyDescent="0.2">
      <c r="Q524" s="192"/>
      <c r="R524" s="193"/>
    </row>
    <row r="525" spans="17:18" x14ac:dyDescent="0.2">
      <c r="Q525" s="192"/>
      <c r="R525" s="193"/>
    </row>
    <row r="526" spans="17:18" x14ac:dyDescent="0.2">
      <c r="Q526" s="192"/>
      <c r="R526" s="193"/>
    </row>
    <row r="527" spans="17:18" x14ac:dyDescent="0.2">
      <c r="Q527" s="192"/>
      <c r="R527" s="193"/>
    </row>
    <row r="528" spans="17:18" x14ac:dyDescent="0.2">
      <c r="Q528" s="192"/>
      <c r="R528" s="193"/>
    </row>
    <row r="529" spans="17:18" x14ac:dyDescent="0.2">
      <c r="Q529" s="192"/>
      <c r="R529" s="193"/>
    </row>
    <row r="530" spans="17:18" x14ac:dyDescent="0.2">
      <c r="Q530" s="192"/>
      <c r="R530" s="193"/>
    </row>
    <row r="531" spans="17:18" x14ac:dyDescent="0.2">
      <c r="Q531" s="192"/>
      <c r="R531" s="193"/>
    </row>
    <row r="532" spans="17:18" x14ac:dyDescent="0.2">
      <c r="Q532" s="192"/>
      <c r="R532" s="193"/>
    </row>
    <row r="533" spans="17:18" x14ac:dyDescent="0.2">
      <c r="Q533" s="192"/>
      <c r="R533" s="193"/>
    </row>
    <row r="534" spans="17:18" x14ac:dyDescent="0.2">
      <c r="Q534" s="192"/>
      <c r="R534" s="193"/>
    </row>
    <row r="535" spans="17:18" x14ac:dyDescent="0.2">
      <c r="Q535" s="192"/>
      <c r="R535" s="193"/>
    </row>
    <row r="536" spans="17:18" x14ac:dyDescent="0.2">
      <c r="Q536" s="192"/>
      <c r="R536" s="193"/>
    </row>
    <row r="537" spans="17:18" x14ac:dyDescent="0.2">
      <c r="Q537" s="192"/>
      <c r="R537" s="193"/>
    </row>
    <row r="538" spans="17:18" x14ac:dyDescent="0.2">
      <c r="Q538" s="192"/>
      <c r="R538" s="193"/>
    </row>
    <row r="539" spans="17:18" x14ac:dyDescent="0.2">
      <c r="Q539" s="192"/>
      <c r="R539" s="193"/>
    </row>
    <row r="540" spans="17:18" x14ac:dyDescent="0.2">
      <c r="Q540" s="192"/>
      <c r="R540" s="193"/>
    </row>
    <row r="541" spans="17:18" x14ac:dyDescent="0.2">
      <c r="Q541" s="192"/>
      <c r="R541" s="193"/>
    </row>
    <row r="542" spans="17:18" x14ac:dyDescent="0.2">
      <c r="Q542" s="192"/>
      <c r="R542" s="193"/>
    </row>
    <row r="543" spans="17:18" x14ac:dyDescent="0.2">
      <c r="Q543" s="192"/>
      <c r="R543" s="193"/>
    </row>
    <row r="544" spans="17:18" x14ac:dyDescent="0.2">
      <c r="Q544" s="192"/>
      <c r="R544" s="193"/>
    </row>
    <row r="545" spans="17:18" x14ac:dyDescent="0.2">
      <c r="Q545" s="192"/>
      <c r="R545" s="193"/>
    </row>
    <row r="546" spans="17:18" x14ac:dyDescent="0.2">
      <c r="Q546" s="192"/>
      <c r="R546" s="193"/>
    </row>
    <row r="547" spans="17:18" x14ac:dyDescent="0.2">
      <c r="Q547" s="192"/>
      <c r="R547" s="193"/>
    </row>
    <row r="548" spans="17:18" x14ac:dyDescent="0.2">
      <c r="Q548" s="192"/>
      <c r="R548" s="193"/>
    </row>
    <row r="549" spans="17:18" x14ac:dyDescent="0.2">
      <c r="Q549" s="192"/>
      <c r="R549" s="193"/>
    </row>
    <row r="550" spans="17:18" x14ac:dyDescent="0.2">
      <c r="Q550" s="192"/>
      <c r="R550" s="193"/>
    </row>
    <row r="551" spans="17:18" x14ac:dyDescent="0.2">
      <c r="Q551" s="192"/>
      <c r="R551" s="193"/>
    </row>
    <row r="552" spans="17:18" x14ac:dyDescent="0.2">
      <c r="Q552" s="192"/>
      <c r="R552" s="193"/>
    </row>
    <row r="553" spans="17:18" x14ac:dyDescent="0.2">
      <c r="Q553" s="192"/>
      <c r="R553" s="193"/>
    </row>
    <row r="554" spans="17:18" x14ac:dyDescent="0.2">
      <c r="Q554" s="192"/>
      <c r="R554" s="193"/>
    </row>
    <row r="555" spans="17:18" x14ac:dyDescent="0.2">
      <c r="Q555" s="192"/>
      <c r="R555" s="193"/>
    </row>
    <row r="556" spans="17:18" x14ac:dyDescent="0.2">
      <c r="Q556" s="192"/>
      <c r="R556" s="193"/>
    </row>
    <row r="557" spans="17:18" x14ac:dyDescent="0.2">
      <c r="Q557" s="192"/>
      <c r="R557" s="193"/>
    </row>
    <row r="558" spans="17:18" x14ac:dyDescent="0.2">
      <c r="Q558" s="192"/>
      <c r="R558" s="193"/>
    </row>
    <row r="559" spans="17:18" x14ac:dyDescent="0.2">
      <c r="Q559" s="192"/>
      <c r="R559" s="193"/>
    </row>
    <row r="560" spans="17:18" x14ac:dyDescent="0.2">
      <c r="Q560" s="192"/>
      <c r="R560" s="193"/>
    </row>
    <row r="561" spans="17:18" x14ac:dyDescent="0.2">
      <c r="Q561" s="192"/>
      <c r="R561" s="193"/>
    </row>
    <row r="562" spans="17:18" x14ac:dyDescent="0.2">
      <c r="Q562" s="192"/>
      <c r="R562" s="193"/>
    </row>
    <row r="563" spans="17:18" x14ac:dyDescent="0.2">
      <c r="Q563" s="192"/>
      <c r="R563" s="193"/>
    </row>
    <row r="564" spans="17:18" x14ac:dyDescent="0.2">
      <c r="Q564" s="192"/>
      <c r="R564" s="193"/>
    </row>
    <row r="565" spans="17:18" x14ac:dyDescent="0.2">
      <c r="Q565" s="192"/>
      <c r="R565" s="193"/>
    </row>
    <row r="566" spans="17:18" x14ac:dyDescent="0.2">
      <c r="Q566" s="192"/>
      <c r="R566" s="193"/>
    </row>
    <row r="567" spans="17:18" x14ac:dyDescent="0.2">
      <c r="Q567" s="192"/>
      <c r="R567" s="193"/>
    </row>
    <row r="568" spans="17:18" x14ac:dyDescent="0.2">
      <c r="Q568" s="192"/>
      <c r="R568" s="193"/>
    </row>
    <row r="569" spans="17:18" x14ac:dyDescent="0.2">
      <c r="Q569" s="192"/>
      <c r="R569" s="193"/>
    </row>
    <row r="570" spans="17:18" x14ac:dyDescent="0.2">
      <c r="Q570" s="192"/>
      <c r="R570" s="193"/>
    </row>
    <row r="571" spans="17:18" x14ac:dyDescent="0.2">
      <c r="Q571" s="192"/>
      <c r="R571" s="193"/>
    </row>
    <row r="572" spans="17:18" x14ac:dyDescent="0.2">
      <c r="Q572" s="192"/>
      <c r="R572" s="193"/>
    </row>
    <row r="573" spans="17:18" x14ac:dyDescent="0.2">
      <c r="Q573" s="192"/>
      <c r="R573" s="193"/>
    </row>
    <row r="574" spans="17:18" x14ac:dyDescent="0.2">
      <c r="Q574" s="192"/>
      <c r="R574" s="193"/>
    </row>
    <row r="575" spans="17:18" x14ac:dyDescent="0.2">
      <c r="Q575" s="192"/>
      <c r="R575" s="193"/>
    </row>
    <row r="576" spans="17:18" x14ac:dyDescent="0.2">
      <c r="Q576" s="192"/>
      <c r="R576" s="193"/>
    </row>
    <row r="577" spans="17:18" x14ac:dyDescent="0.2">
      <c r="Q577" s="192"/>
      <c r="R577" s="193"/>
    </row>
    <row r="578" spans="17:18" x14ac:dyDescent="0.2">
      <c r="Q578" s="192"/>
      <c r="R578" s="193"/>
    </row>
    <row r="579" spans="17:18" x14ac:dyDescent="0.2">
      <c r="Q579" s="192"/>
      <c r="R579" s="193"/>
    </row>
    <row r="580" spans="17:18" x14ac:dyDescent="0.2">
      <c r="Q580" s="192"/>
      <c r="R580" s="193"/>
    </row>
    <row r="581" spans="17:18" x14ac:dyDescent="0.2">
      <c r="Q581" s="192"/>
      <c r="R581" s="193"/>
    </row>
    <row r="582" spans="17:18" x14ac:dyDescent="0.2">
      <c r="Q582" s="192"/>
      <c r="R582" s="193"/>
    </row>
    <row r="583" spans="17:18" x14ac:dyDescent="0.2">
      <c r="Q583" s="192"/>
      <c r="R583" s="193"/>
    </row>
    <row r="584" spans="17:18" x14ac:dyDescent="0.2">
      <c r="Q584" s="192"/>
      <c r="R584" s="193"/>
    </row>
    <row r="585" spans="17:18" x14ac:dyDescent="0.2">
      <c r="Q585" s="192"/>
      <c r="R585" s="193"/>
    </row>
    <row r="586" spans="17:18" x14ac:dyDescent="0.2">
      <c r="Q586" s="192"/>
      <c r="R586" s="193"/>
    </row>
    <row r="587" spans="17:18" x14ac:dyDescent="0.2">
      <c r="Q587" s="192"/>
      <c r="R587" s="193"/>
    </row>
    <row r="588" spans="17:18" x14ac:dyDescent="0.2">
      <c r="Q588" s="192"/>
      <c r="R588" s="193"/>
    </row>
    <row r="589" spans="17:18" x14ac:dyDescent="0.2">
      <c r="Q589" s="192"/>
      <c r="R589" s="193"/>
    </row>
    <row r="590" spans="17:18" x14ac:dyDescent="0.2">
      <c r="Q590" s="192"/>
      <c r="R590" s="193"/>
    </row>
    <row r="591" spans="17:18" x14ac:dyDescent="0.2">
      <c r="Q591" s="192"/>
      <c r="R591" s="193"/>
    </row>
    <row r="592" spans="17:18" x14ac:dyDescent="0.2">
      <c r="Q592" s="192"/>
      <c r="R592" s="193"/>
    </row>
    <row r="593" spans="17:18" x14ac:dyDescent="0.2">
      <c r="Q593" s="192"/>
      <c r="R593" s="193"/>
    </row>
    <row r="594" spans="17:18" x14ac:dyDescent="0.2">
      <c r="Q594" s="192"/>
      <c r="R594" s="193"/>
    </row>
    <row r="595" spans="17:18" x14ac:dyDescent="0.2">
      <c r="Q595" s="192"/>
      <c r="R595" s="193"/>
    </row>
    <row r="596" spans="17:18" x14ac:dyDescent="0.2">
      <c r="Q596" s="192"/>
      <c r="R596" s="193"/>
    </row>
    <row r="597" spans="17:18" x14ac:dyDescent="0.2">
      <c r="Q597" s="192"/>
      <c r="R597" s="193"/>
    </row>
    <row r="598" spans="17:18" x14ac:dyDescent="0.2">
      <c r="Q598" s="192"/>
      <c r="R598" s="193"/>
    </row>
    <row r="599" spans="17:18" x14ac:dyDescent="0.2">
      <c r="Q599" s="192"/>
      <c r="R599" s="193"/>
    </row>
    <row r="600" spans="17:18" x14ac:dyDescent="0.2">
      <c r="Q600" s="192"/>
      <c r="R600" s="193"/>
    </row>
    <row r="601" spans="17:18" x14ac:dyDescent="0.2">
      <c r="Q601" s="192"/>
      <c r="R601" s="193"/>
    </row>
    <row r="602" spans="17:18" x14ac:dyDescent="0.2">
      <c r="Q602" s="192"/>
      <c r="R602" s="193"/>
    </row>
    <row r="603" spans="17:18" x14ac:dyDescent="0.2">
      <c r="Q603" s="192"/>
      <c r="R603" s="193"/>
    </row>
    <row r="604" spans="17:18" x14ac:dyDescent="0.2">
      <c r="Q604" s="192"/>
      <c r="R604" s="193"/>
    </row>
    <row r="605" spans="17:18" x14ac:dyDescent="0.2">
      <c r="Q605" s="192"/>
      <c r="R605" s="193"/>
    </row>
    <row r="606" spans="17:18" x14ac:dyDescent="0.2">
      <c r="Q606" s="192"/>
      <c r="R606" s="193"/>
    </row>
    <row r="607" spans="17:18" x14ac:dyDescent="0.2">
      <c r="Q607" s="192"/>
      <c r="R607" s="193"/>
    </row>
    <row r="608" spans="17:18" x14ac:dyDescent="0.2">
      <c r="Q608" s="192"/>
      <c r="R608" s="193"/>
    </row>
    <row r="609" spans="17:18" x14ac:dyDescent="0.2">
      <c r="Q609" s="192"/>
      <c r="R609" s="193"/>
    </row>
    <row r="610" spans="17:18" x14ac:dyDescent="0.2">
      <c r="Q610" s="192"/>
      <c r="R610" s="193"/>
    </row>
    <row r="611" spans="17:18" x14ac:dyDescent="0.2">
      <c r="Q611" s="192"/>
      <c r="R611" s="193"/>
    </row>
    <row r="612" spans="17:18" x14ac:dyDescent="0.2">
      <c r="Q612" s="192"/>
      <c r="R612" s="193"/>
    </row>
    <row r="613" spans="17:18" x14ac:dyDescent="0.2">
      <c r="Q613" s="192"/>
      <c r="R613" s="193"/>
    </row>
    <row r="614" spans="17:18" x14ac:dyDescent="0.2">
      <c r="Q614" s="192"/>
      <c r="R614" s="193"/>
    </row>
    <row r="615" spans="17:18" x14ac:dyDescent="0.2">
      <c r="Q615" s="192"/>
      <c r="R615" s="193"/>
    </row>
    <row r="616" spans="17:18" x14ac:dyDescent="0.2">
      <c r="Q616" s="192"/>
      <c r="R616" s="193"/>
    </row>
    <row r="617" spans="17:18" x14ac:dyDescent="0.2">
      <c r="Q617" s="192"/>
      <c r="R617" s="193"/>
    </row>
    <row r="618" spans="17:18" x14ac:dyDescent="0.2">
      <c r="Q618" s="192"/>
      <c r="R618" s="193"/>
    </row>
    <row r="619" spans="17:18" x14ac:dyDescent="0.2">
      <c r="Q619" s="192"/>
      <c r="R619" s="193"/>
    </row>
    <row r="620" spans="17:18" x14ac:dyDescent="0.2">
      <c r="Q620" s="192"/>
      <c r="R620" s="193"/>
    </row>
    <row r="621" spans="17:18" x14ac:dyDescent="0.2">
      <c r="Q621" s="192"/>
      <c r="R621" s="193"/>
    </row>
    <row r="622" spans="17:18" x14ac:dyDescent="0.2">
      <c r="Q622" s="192"/>
      <c r="R622" s="193"/>
    </row>
    <row r="623" spans="17:18" x14ac:dyDescent="0.2">
      <c r="Q623" s="192"/>
      <c r="R623" s="193"/>
    </row>
    <row r="624" spans="17:18" x14ac:dyDescent="0.2">
      <c r="Q624" s="192"/>
      <c r="R624" s="193"/>
    </row>
    <row r="625" spans="17:18" x14ac:dyDescent="0.2">
      <c r="Q625" s="192"/>
      <c r="R625" s="193"/>
    </row>
    <row r="626" spans="17:18" x14ac:dyDescent="0.2">
      <c r="Q626" s="192"/>
      <c r="R626" s="193"/>
    </row>
    <row r="627" spans="17:18" x14ac:dyDescent="0.2">
      <c r="Q627" s="192"/>
      <c r="R627" s="193"/>
    </row>
    <row r="628" spans="17:18" x14ac:dyDescent="0.2">
      <c r="Q628" s="192"/>
      <c r="R628" s="193"/>
    </row>
  </sheetData>
  <mergeCells count="13">
    <mergeCell ref="S5:AE5"/>
    <mergeCell ref="A6:C6"/>
    <mergeCell ref="B7:C7"/>
    <mergeCell ref="B8:C8"/>
    <mergeCell ref="A1:F1"/>
    <mergeCell ref="A2:B2"/>
    <mergeCell ref="C2:H2"/>
    <mergeCell ref="A3:B3"/>
    <mergeCell ref="C3:F3"/>
    <mergeCell ref="A4:B4"/>
    <mergeCell ref="G4:H4"/>
    <mergeCell ref="A5:B5"/>
    <mergeCell ref="E5:R5"/>
  </mergeCells>
  <pageMargins left="0.18" right="0.15" top="0.21" bottom="0.1" header="0.22" footer="0.23"/>
  <pageSetup paperSize="9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8"/>
  <sheetViews>
    <sheetView topLeftCell="D1" zoomScale="140" zoomScaleNormal="140" workbookViewId="0">
      <pane ySplit="8" topLeftCell="A103" activePane="bottomLeft" state="frozen"/>
      <selection pane="bottomLeft" activeCell="I108" sqref="I108"/>
    </sheetView>
  </sheetViews>
  <sheetFormatPr defaultRowHeight="12.75" x14ac:dyDescent="0.2"/>
  <cols>
    <col min="1" max="1" width="3.7109375" style="11" customWidth="1"/>
    <col min="2" max="2" width="6.140625" style="11" customWidth="1"/>
    <col min="3" max="3" width="20.85546875" style="17" bestFit="1" customWidth="1"/>
    <col min="4" max="4" width="4.140625" style="26" customWidth="1"/>
    <col min="5" max="5" width="4.42578125" style="27" customWidth="1"/>
    <col min="6" max="6" width="4.28515625" style="38" customWidth="1"/>
    <col min="7" max="7" width="4.28515625" style="39" customWidth="1"/>
    <col min="8" max="8" width="4.28515625" style="30" customWidth="1"/>
    <col min="9" max="9" width="4.28515625" style="40" customWidth="1"/>
    <col min="10" max="10" width="4.28515625" style="41" customWidth="1"/>
    <col min="11" max="11" width="4.28515625" style="43" customWidth="1"/>
    <col min="12" max="12" width="4.28515625" style="41" customWidth="1"/>
    <col min="13" max="13" width="4.42578125" style="41" customWidth="1"/>
    <col min="14" max="14" width="4.42578125" style="51" customWidth="1"/>
    <col min="15" max="15" width="4.7109375" style="41" customWidth="1"/>
    <col min="16" max="16" width="4.42578125" style="41" customWidth="1"/>
    <col min="17" max="17" width="4.140625" style="60" customWidth="1"/>
    <col min="18" max="18" width="4.140625" style="20" customWidth="1"/>
    <col min="19" max="19" width="4.140625" style="11" customWidth="1"/>
    <col min="20" max="21" width="4.140625" style="70" customWidth="1"/>
    <col min="22" max="22" width="9.85546875" style="53" customWidth="1"/>
    <col min="23" max="23" width="11.140625" style="80" customWidth="1"/>
    <col min="24" max="25" width="9.5703125" style="80" customWidth="1"/>
    <col min="26" max="26" width="10.5703125" style="85" customWidth="1"/>
    <col min="27" max="27" width="10.28515625" style="207" customWidth="1"/>
    <col min="28" max="28" width="7.42578125" style="225" customWidth="1"/>
    <col min="29" max="42" width="7.42578125" style="75" customWidth="1"/>
  </cols>
  <sheetData>
    <row r="1" spans="1:42" s="2" customFormat="1" x14ac:dyDescent="0.2">
      <c r="A1" s="12" t="s">
        <v>14</v>
      </c>
      <c r="B1" s="12"/>
      <c r="C1" s="15"/>
      <c r="D1" s="8"/>
      <c r="E1" s="22"/>
      <c r="F1" s="31"/>
      <c r="G1" s="32"/>
      <c r="H1" s="29"/>
      <c r="I1" s="33"/>
      <c r="J1" s="34"/>
      <c r="K1" s="43"/>
      <c r="L1" s="34"/>
      <c r="M1" s="34"/>
      <c r="N1" s="49"/>
      <c r="O1" s="34"/>
      <c r="P1" s="34"/>
      <c r="Q1" s="58"/>
      <c r="R1" s="18"/>
      <c r="S1" s="5"/>
      <c r="T1" s="69"/>
      <c r="U1" s="69"/>
      <c r="V1" s="71"/>
      <c r="W1" s="79"/>
      <c r="X1" s="79"/>
      <c r="Y1" s="79"/>
      <c r="Z1" s="84"/>
      <c r="AA1" s="207"/>
      <c r="AB1" s="22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</row>
    <row r="2" spans="1:42" s="2" customFormat="1" ht="13.5" thickBot="1" x14ac:dyDescent="0.25">
      <c r="A2" s="6" t="s">
        <v>15</v>
      </c>
      <c r="B2" s="6"/>
      <c r="C2" s="16"/>
      <c r="D2" s="9"/>
      <c r="E2" s="23" t="s">
        <v>19</v>
      </c>
      <c r="F2" s="35"/>
      <c r="G2" s="32"/>
      <c r="H2" s="29"/>
      <c r="I2" s="33"/>
      <c r="J2" s="34"/>
      <c r="K2" s="43"/>
      <c r="L2" s="34"/>
      <c r="M2" s="34"/>
      <c r="N2" s="49"/>
      <c r="O2" s="34" t="s">
        <v>16</v>
      </c>
      <c r="P2" s="50"/>
      <c r="Q2" s="59" t="s">
        <v>21</v>
      </c>
      <c r="R2" s="19"/>
      <c r="S2" s="7"/>
      <c r="T2" s="69"/>
      <c r="U2" s="69"/>
      <c r="V2" s="71"/>
      <c r="W2" s="79"/>
      <c r="X2" s="79"/>
      <c r="Y2" s="79"/>
      <c r="Z2" s="84"/>
      <c r="AA2" s="207"/>
      <c r="AB2" s="22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</row>
    <row r="3" spans="1:42" s="2" customFormat="1" ht="13.5" thickBot="1" x14ac:dyDescent="0.25">
      <c r="A3" s="6" t="s">
        <v>17</v>
      </c>
      <c r="B3" s="6"/>
      <c r="C3" s="16"/>
      <c r="D3" s="8"/>
      <c r="E3" s="24" t="s">
        <v>20</v>
      </c>
      <c r="F3" s="36"/>
      <c r="G3" s="32"/>
      <c r="H3" s="29"/>
      <c r="I3" s="33"/>
      <c r="J3" s="34"/>
      <c r="K3" s="43"/>
      <c r="L3" s="34"/>
      <c r="M3" s="34"/>
      <c r="N3" s="49"/>
      <c r="O3" s="34" t="s">
        <v>0</v>
      </c>
      <c r="P3" s="50"/>
      <c r="Q3" s="59" t="s">
        <v>18</v>
      </c>
      <c r="R3" s="19"/>
      <c r="S3" s="7"/>
      <c r="T3" s="69"/>
      <c r="U3" s="69"/>
      <c r="V3" s="71"/>
      <c r="W3" s="79"/>
      <c r="X3" s="79"/>
      <c r="Y3" s="79"/>
      <c r="Z3" s="84"/>
      <c r="AA3" s="207"/>
      <c r="AB3" s="22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</row>
    <row r="4" spans="1:42" s="2" customFormat="1" ht="13.5" thickBot="1" x14ac:dyDescent="0.25">
      <c r="A4" s="6"/>
      <c r="B4" s="6"/>
      <c r="C4" s="16"/>
      <c r="D4" s="8"/>
      <c r="E4" s="25"/>
      <c r="F4" s="37"/>
      <c r="G4" s="32"/>
      <c r="H4" s="29"/>
      <c r="I4" s="33"/>
      <c r="J4" s="34"/>
      <c r="K4" s="43"/>
      <c r="L4" s="34"/>
      <c r="M4" s="34"/>
      <c r="N4" s="49"/>
      <c r="O4" s="34" t="s">
        <v>22</v>
      </c>
      <c r="P4" s="34"/>
      <c r="Q4" s="58"/>
      <c r="R4" s="21">
        <v>42110</v>
      </c>
      <c r="S4" s="7"/>
      <c r="T4" s="69"/>
      <c r="U4" s="69"/>
      <c r="V4" s="71"/>
      <c r="W4" s="79"/>
      <c r="X4" s="79"/>
      <c r="Y4" s="79"/>
      <c r="Z4" s="84"/>
      <c r="AA4" s="207"/>
      <c r="AB4" s="22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</row>
    <row r="5" spans="1:42" ht="13.5" thickBot="1" x14ac:dyDescent="0.25">
      <c r="A5" s="5"/>
      <c r="B5" s="5"/>
      <c r="C5" s="16"/>
      <c r="D5" s="518" t="s">
        <v>2</v>
      </c>
      <c r="E5" s="518"/>
      <c r="F5" s="518"/>
      <c r="G5" s="518"/>
      <c r="H5" s="518"/>
      <c r="I5" s="518"/>
      <c r="J5" s="518"/>
      <c r="L5" s="34"/>
      <c r="M5" s="34"/>
      <c r="N5" s="49"/>
      <c r="O5" s="34"/>
      <c r="P5" s="34"/>
      <c r="Q5" s="58"/>
      <c r="R5" s="18"/>
      <c r="S5" s="10"/>
    </row>
    <row r="6" spans="1:42" ht="13.5" thickBot="1" x14ac:dyDescent="0.25">
      <c r="A6" s="5"/>
      <c r="B6" s="5"/>
      <c r="C6" s="16"/>
      <c r="D6" s="518"/>
      <c r="E6" s="518"/>
      <c r="F6" s="518"/>
      <c r="G6" s="518"/>
      <c r="H6" s="518"/>
      <c r="I6" s="518"/>
      <c r="J6" s="518"/>
      <c r="L6" s="34"/>
      <c r="M6" s="34"/>
      <c r="N6" s="49"/>
      <c r="O6" s="34"/>
      <c r="P6" s="34"/>
      <c r="Q6" s="58"/>
      <c r="R6" s="18"/>
      <c r="S6" s="5"/>
    </row>
    <row r="7" spans="1:42" ht="14.25" customHeight="1" x14ac:dyDescent="0.2">
      <c r="A7" s="519" t="s">
        <v>3</v>
      </c>
      <c r="B7" s="521" t="s">
        <v>1</v>
      </c>
      <c r="C7" s="13"/>
      <c r="D7" s="523" t="s">
        <v>598</v>
      </c>
      <c r="E7" s="523"/>
      <c r="F7" s="524" t="s">
        <v>606</v>
      </c>
      <c r="G7" s="525"/>
      <c r="H7" s="525"/>
      <c r="I7" s="525"/>
      <c r="J7" s="525"/>
      <c r="K7" s="526"/>
      <c r="L7" s="515" t="s">
        <v>623</v>
      </c>
      <c r="M7" s="516"/>
      <c r="N7" s="516"/>
      <c r="O7" s="516"/>
      <c r="P7" s="517"/>
      <c r="Q7" s="509" t="s">
        <v>629</v>
      </c>
      <c r="R7" s="510"/>
      <c r="S7" s="510"/>
      <c r="T7" s="511"/>
      <c r="U7" s="205"/>
      <c r="V7" s="52"/>
      <c r="W7" s="81"/>
      <c r="X7" s="81"/>
      <c r="Y7" s="81"/>
      <c r="Z7" s="512"/>
      <c r="AA7" s="512"/>
      <c r="AB7" s="513"/>
      <c r="AC7" s="513"/>
      <c r="AD7" s="513"/>
      <c r="AE7" s="513"/>
      <c r="AF7" s="513"/>
      <c r="AG7" s="513"/>
      <c r="AH7" s="513"/>
      <c r="AI7" s="513"/>
      <c r="AJ7" s="513"/>
      <c r="AK7" s="513"/>
      <c r="AL7" s="513"/>
      <c r="AM7" s="514"/>
      <c r="AN7" s="514"/>
      <c r="AO7" s="514"/>
      <c r="AP7" s="514"/>
    </row>
    <row r="8" spans="1:42" ht="53.25" customHeight="1" x14ac:dyDescent="0.2">
      <c r="A8" s="520"/>
      <c r="B8" s="522"/>
      <c r="C8" s="14"/>
      <c r="D8" s="54" t="s">
        <v>599</v>
      </c>
      <c r="E8" s="62" t="s">
        <v>605</v>
      </c>
      <c r="F8" s="61" t="s">
        <v>617</v>
      </c>
      <c r="G8" s="61" t="s">
        <v>618</v>
      </c>
      <c r="H8" s="61" t="s">
        <v>619</v>
      </c>
      <c r="I8" s="61" t="s">
        <v>620</v>
      </c>
      <c r="J8" s="61" t="s">
        <v>621</v>
      </c>
      <c r="K8" s="61" t="s">
        <v>622</v>
      </c>
      <c r="L8" s="54" t="s">
        <v>624</v>
      </c>
      <c r="M8" s="54" t="s">
        <v>625</v>
      </c>
      <c r="N8" s="54" t="s">
        <v>626</v>
      </c>
      <c r="O8" s="54" t="s">
        <v>627</v>
      </c>
      <c r="P8" s="54" t="s">
        <v>628</v>
      </c>
      <c r="Q8" s="61" t="s">
        <v>630</v>
      </c>
      <c r="R8" s="61" t="s">
        <v>631</v>
      </c>
      <c r="S8" s="61" t="s">
        <v>632</v>
      </c>
      <c r="T8" s="67" t="s">
        <v>633</v>
      </c>
      <c r="U8" s="206">
        <v>42149</v>
      </c>
      <c r="V8" s="72" t="s">
        <v>634</v>
      </c>
      <c r="W8" s="198" t="s">
        <v>990</v>
      </c>
      <c r="X8" s="198" t="s">
        <v>989</v>
      </c>
      <c r="Y8" s="198" t="s">
        <v>993</v>
      </c>
      <c r="Z8" s="86" t="s">
        <v>991</v>
      </c>
      <c r="AA8" s="208" t="s">
        <v>994</v>
      </c>
      <c r="AB8" s="226" t="s">
        <v>995</v>
      </c>
      <c r="AC8" s="73"/>
      <c r="AD8" s="73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</row>
    <row r="9" spans="1:42" s="66" customFormat="1" x14ac:dyDescent="0.2">
      <c r="A9" s="46"/>
      <c r="B9" s="47"/>
      <c r="C9" s="47" t="s">
        <v>189</v>
      </c>
      <c r="D9" s="28"/>
      <c r="E9" s="28"/>
      <c r="F9" s="28"/>
      <c r="G9" s="63"/>
      <c r="H9" s="56"/>
      <c r="I9" s="64"/>
      <c r="J9" s="42"/>
      <c r="K9" s="42"/>
      <c r="L9" s="42"/>
      <c r="M9" s="42"/>
      <c r="N9" s="48"/>
      <c r="O9" s="42"/>
      <c r="P9" s="42"/>
      <c r="Q9" s="65"/>
      <c r="R9" s="56"/>
      <c r="S9" s="57"/>
      <c r="T9" s="68"/>
      <c r="U9" s="68"/>
      <c r="V9" s="55"/>
      <c r="W9" s="82"/>
      <c r="X9" s="82"/>
      <c r="Y9" s="82"/>
      <c r="Z9" s="87" t="s">
        <v>996</v>
      </c>
      <c r="AA9" s="209"/>
      <c r="AB9" s="227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</row>
    <row r="10" spans="1:42" s="45" customFormat="1" x14ac:dyDescent="0.2">
      <c r="A10" s="44">
        <f t="shared" ref="A10:A73" si="0">A9+1</f>
        <v>1</v>
      </c>
      <c r="B10" s="230">
        <v>8933</v>
      </c>
      <c r="C10" s="211" t="s">
        <v>604</v>
      </c>
      <c r="D10" s="212" t="s">
        <v>600</v>
      </c>
      <c r="E10" s="213"/>
      <c r="F10" s="214" t="s">
        <v>600</v>
      </c>
      <c r="G10" s="215" t="s">
        <v>600</v>
      </c>
      <c r="H10" s="216" t="s">
        <v>600</v>
      </c>
      <c r="I10" s="217" t="s">
        <v>600</v>
      </c>
      <c r="J10" s="218" t="s">
        <v>600</v>
      </c>
      <c r="K10" s="218" t="s">
        <v>600</v>
      </c>
      <c r="L10" s="219" t="s">
        <v>600</v>
      </c>
      <c r="M10" s="219" t="s">
        <v>600</v>
      </c>
      <c r="N10" s="219" t="s">
        <v>600</v>
      </c>
      <c r="O10" s="219" t="s">
        <v>600</v>
      </c>
      <c r="P10" s="219" t="s">
        <v>600</v>
      </c>
      <c r="Q10" s="218"/>
      <c r="R10" s="216"/>
      <c r="S10" s="220" t="s">
        <v>600</v>
      </c>
      <c r="T10" s="221"/>
      <c r="U10" s="221" t="s">
        <v>600</v>
      </c>
      <c r="V10" s="222">
        <f t="shared" ref="V10:V39" si="1">COUNTIF(D10:U10,"+")</f>
        <v>14</v>
      </c>
      <c r="W10" s="240">
        <f t="shared" ref="W10:W73" si="2">V10/15</f>
        <v>0.93333333333333335</v>
      </c>
      <c r="X10" s="240">
        <v>1</v>
      </c>
      <c r="Y10" s="240">
        <v>1</v>
      </c>
      <c r="Z10" s="239">
        <f t="shared" ref="Z10:Z73" si="3">IF(Y10&lt;50%,0,IF(Y10&lt;=60%,1,IF(Y10&lt;=70%,2,IF(Y10&lt;=80%,3,IF(Y10&lt;=90%,4,5)))))</f>
        <v>5</v>
      </c>
      <c r="AA10" s="241" t="str">
        <f t="shared" ref="AA10:AA73" si="4">IF(Z10&gt;0,"DA","NE")</f>
        <v>DA</v>
      </c>
      <c r="AB10" s="77" t="str">
        <f t="shared" ref="AB10:AB20" si="5">IF(W10&gt;=50%,"da","IF(X10&gt;=50%,da)")</f>
        <v>da</v>
      </c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</row>
    <row r="11" spans="1:42" s="45" customFormat="1" x14ac:dyDescent="0.2">
      <c r="A11" s="44">
        <f t="shared" si="0"/>
        <v>2</v>
      </c>
      <c r="B11" s="230">
        <v>9036</v>
      </c>
      <c r="C11" s="211" t="s">
        <v>612</v>
      </c>
      <c r="D11" s="212"/>
      <c r="E11" s="213"/>
      <c r="F11" s="214" t="s">
        <v>600</v>
      </c>
      <c r="G11" s="215" t="s">
        <v>600</v>
      </c>
      <c r="H11" s="216" t="s">
        <v>600</v>
      </c>
      <c r="I11" s="217" t="s">
        <v>600</v>
      </c>
      <c r="J11" s="218" t="s">
        <v>600</v>
      </c>
      <c r="K11" s="218" t="s">
        <v>600</v>
      </c>
      <c r="L11" s="219" t="s">
        <v>600</v>
      </c>
      <c r="M11" s="219" t="s">
        <v>600</v>
      </c>
      <c r="N11" s="219" t="s">
        <v>600</v>
      </c>
      <c r="O11" s="219" t="s">
        <v>600</v>
      </c>
      <c r="P11" s="219" t="s">
        <v>600</v>
      </c>
      <c r="Q11" s="218" t="s">
        <v>600</v>
      </c>
      <c r="R11" s="216" t="s">
        <v>600</v>
      </c>
      <c r="S11" s="220" t="s">
        <v>600</v>
      </c>
      <c r="T11" s="221"/>
      <c r="U11" s="221" t="s">
        <v>600</v>
      </c>
      <c r="V11" s="222">
        <f t="shared" si="1"/>
        <v>15</v>
      </c>
      <c r="W11" s="240">
        <f t="shared" si="2"/>
        <v>1</v>
      </c>
      <c r="X11" s="240">
        <f>VLOOKUP(B11,'[2]Prisustvo za anketu'!$A$9:$AI$221,35,FALSE)</f>
        <v>0.75</v>
      </c>
      <c r="Y11" s="240">
        <f t="shared" ref="Y11:Y43" si="6">AVERAGE(W11:X11)</f>
        <v>0.875</v>
      </c>
      <c r="Z11" s="239">
        <f t="shared" si="3"/>
        <v>4</v>
      </c>
      <c r="AA11" s="241" t="str">
        <f t="shared" si="4"/>
        <v>DA</v>
      </c>
      <c r="AB11" s="77" t="str">
        <f t="shared" si="5"/>
        <v>da</v>
      </c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</row>
    <row r="12" spans="1:42" s="45" customFormat="1" x14ac:dyDescent="0.2">
      <c r="A12" s="44">
        <f t="shared" si="0"/>
        <v>3</v>
      </c>
      <c r="B12" s="230">
        <v>9038</v>
      </c>
      <c r="C12" s="211" t="s">
        <v>613</v>
      </c>
      <c r="D12" s="212"/>
      <c r="E12" s="213"/>
      <c r="F12" s="214" t="s">
        <v>600</v>
      </c>
      <c r="G12" s="215" t="s">
        <v>600</v>
      </c>
      <c r="H12" s="216" t="s">
        <v>600</v>
      </c>
      <c r="I12" s="217" t="s">
        <v>600</v>
      </c>
      <c r="J12" s="218" t="s">
        <v>600</v>
      </c>
      <c r="K12" s="218" t="s">
        <v>600</v>
      </c>
      <c r="L12" s="219" t="s">
        <v>600</v>
      </c>
      <c r="M12" s="219" t="s">
        <v>600</v>
      </c>
      <c r="N12" s="219" t="s">
        <v>600</v>
      </c>
      <c r="O12" s="219" t="s">
        <v>600</v>
      </c>
      <c r="P12" s="219" t="s">
        <v>600</v>
      </c>
      <c r="Q12" s="218" t="s">
        <v>600</v>
      </c>
      <c r="R12" s="216" t="s">
        <v>600</v>
      </c>
      <c r="S12" s="220" t="s">
        <v>600</v>
      </c>
      <c r="T12" s="221"/>
      <c r="U12" s="221" t="s">
        <v>600</v>
      </c>
      <c r="V12" s="222">
        <f t="shared" si="1"/>
        <v>15</v>
      </c>
      <c r="W12" s="240">
        <f t="shared" si="2"/>
        <v>1</v>
      </c>
      <c r="X12" s="240">
        <f>VLOOKUP(B12,'[2]Prisustvo za anketu'!$A$9:$AI$221,35,FALSE)</f>
        <v>0.75</v>
      </c>
      <c r="Y12" s="240">
        <f t="shared" si="6"/>
        <v>0.875</v>
      </c>
      <c r="Z12" s="239">
        <f t="shared" si="3"/>
        <v>4</v>
      </c>
      <c r="AA12" s="241" t="str">
        <f t="shared" si="4"/>
        <v>DA</v>
      </c>
      <c r="AB12" s="77" t="str">
        <f t="shared" si="5"/>
        <v>da</v>
      </c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</row>
    <row r="13" spans="1:42" s="242" customFormat="1" x14ac:dyDescent="0.2">
      <c r="A13" s="229">
        <f t="shared" si="0"/>
        <v>4</v>
      </c>
      <c r="B13" s="230" t="s">
        <v>191</v>
      </c>
      <c r="C13" s="231" t="s">
        <v>412</v>
      </c>
      <c r="D13" s="230"/>
      <c r="E13" s="232"/>
      <c r="F13" s="230" t="s">
        <v>600</v>
      </c>
      <c r="G13" s="233" t="s">
        <v>600</v>
      </c>
      <c r="H13" s="234" t="s">
        <v>600</v>
      </c>
      <c r="I13" s="235" t="s">
        <v>600</v>
      </c>
      <c r="J13" s="236"/>
      <c r="K13" s="236"/>
      <c r="L13" s="236" t="s">
        <v>600</v>
      </c>
      <c r="M13" s="236" t="s">
        <v>600</v>
      </c>
      <c r="N13" s="243" t="s">
        <v>600</v>
      </c>
      <c r="O13" s="236" t="s">
        <v>600</v>
      </c>
      <c r="P13" s="236"/>
      <c r="Q13" s="236"/>
      <c r="R13" s="234" t="s">
        <v>600</v>
      </c>
      <c r="S13" s="237" t="s">
        <v>600</v>
      </c>
      <c r="T13" s="238"/>
      <c r="U13" s="238"/>
      <c r="V13" s="239">
        <f t="shared" si="1"/>
        <v>10</v>
      </c>
      <c r="W13" s="240">
        <f t="shared" si="2"/>
        <v>0.66666666666666663</v>
      </c>
      <c r="X13" s="240">
        <f>VLOOKUP(B13,'[2]Prisustvo za anketu'!$A$9:$AI$221,35,FALSE)</f>
        <v>1</v>
      </c>
      <c r="Y13" s="240">
        <f t="shared" si="6"/>
        <v>0.83333333333333326</v>
      </c>
      <c r="Z13" s="239">
        <f t="shared" si="3"/>
        <v>4</v>
      </c>
      <c r="AA13" s="241" t="str">
        <f t="shared" si="4"/>
        <v>DA</v>
      </c>
      <c r="AB13" s="77" t="str">
        <f t="shared" si="5"/>
        <v>da</v>
      </c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</row>
    <row r="14" spans="1:42" s="242" customFormat="1" x14ac:dyDescent="0.2">
      <c r="A14" s="229">
        <f t="shared" si="0"/>
        <v>5</v>
      </c>
      <c r="B14" s="230" t="s">
        <v>192</v>
      </c>
      <c r="C14" s="231" t="s">
        <v>413</v>
      </c>
      <c r="D14" s="230"/>
      <c r="E14" s="232"/>
      <c r="F14" s="230"/>
      <c r="G14" s="233" t="s">
        <v>600</v>
      </c>
      <c r="H14" s="234" t="s">
        <v>600</v>
      </c>
      <c r="I14" s="235" t="s">
        <v>600</v>
      </c>
      <c r="J14" s="236"/>
      <c r="K14" s="236"/>
      <c r="L14" s="236" t="s">
        <v>600</v>
      </c>
      <c r="M14" s="236" t="s">
        <v>600</v>
      </c>
      <c r="N14" s="243" t="s">
        <v>600</v>
      </c>
      <c r="O14" s="236" t="s">
        <v>600</v>
      </c>
      <c r="P14" s="236"/>
      <c r="Q14" s="248"/>
      <c r="R14" s="234" t="s">
        <v>600</v>
      </c>
      <c r="S14" s="237" t="s">
        <v>600</v>
      </c>
      <c r="T14" s="238"/>
      <c r="U14" s="238"/>
      <c r="V14" s="239">
        <v>10</v>
      </c>
      <c r="W14" s="240">
        <f t="shared" si="2"/>
        <v>0.66666666666666663</v>
      </c>
      <c r="X14" s="240">
        <f>VLOOKUP(B14,'[2]Prisustvo za anketu'!$A$9:$AI$221,35,FALSE)</f>
        <v>0.79545454545454541</v>
      </c>
      <c r="Y14" s="240">
        <f t="shared" si="6"/>
        <v>0.73106060606060597</v>
      </c>
      <c r="Z14" s="239">
        <f t="shared" si="3"/>
        <v>3</v>
      </c>
      <c r="AA14" s="241" t="str">
        <f t="shared" si="4"/>
        <v>DA</v>
      </c>
      <c r="AB14" s="77" t="str">
        <f t="shared" si="5"/>
        <v>da</v>
      </c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</row>
    <row r="15" spans="1:42" s="242" customFormat="1" x14ac:dyDescent="0.2">
      <c r="A15" s="229">
        <f t="shared" si="0"/>
        <v>6</v>
      </c>
      <c r="B15" s="230" t="s">
        <v>193</v>
      </c>
      <c r="C15" s="231" t="s">
        <v>414</v>
      </c>
      <c r="D15" s="230"/>
      <c r="E15" s="232"/>
      <c r="F15" s="230" t="s">
        <v>600</v>
      </c>
      <c r="G15" s="233" t="s">
        <v>600</v>
      </c>
      <c r="H15" s="234" t="s">
        <v>600</v>
      </c>
      <c r="I15" s="235" t="s">
        <v>600</v>
      </c>
      <c r="J15" s="236"/>
      <c r="K15" s="236"/>
      <c r="L15" s="236" t="s">
        <v>600</v>
      </c>
      <c r="M15" s="236" t="s">
        <v>600</v>
      </c>
      <c r="N15" s="243" t="s">
        <v>600</v>
      </c>
      <c r="O15" s="236" t="s">
        <v>600</v>
      </c>
      <c r="P15" s="236"/>
      <c r="Q15" s="236"/>
      <c r="R15" s="234" t="s">
        <v>600</v>
      </c>
      <c r="S15" s="237" t="s">
        <v>600</v>
      </c>
      <c r="T15" s="238"/>
      <c r="U15" s="238"/>
      <c r="V15" s="239">
        <f t="shared" si="1"/>
        <v>10</v>
      </c>
      <c r="W15" s="240">
        <f t="shared" si="2"/>
        <v>0.66666666666666663</v>
      </c>
      <c r="X15" s="240">
        <f>VLOOKUP(B15,'[2]Prisustvo za anketu'!$A$9:$AI$221,35,FALSE)</f>
        <v>0.96969696969696972</v>
      </c>
      <c r="Y15" s="240">
        <f t="shared" si="6"/>
        <v>0.81818181818181812</v>
      </c>
      <c r="Z15" s="239">
        <f t="shared" si="3"/>
        <v>4</v>
      </c>
      <c r="AA15" s="241" t="str">
        <f t="shared" si="4"/>
        <v>DA</v>
      </c>
      <c r="AB15" s="77" t="str">
        <f t="shared" si="5"/>
        <v>da</v>
      </c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</row>
    <row r="16" spans="1:42" s="242" customFormat="1" x14ac:dyDescent="0.2">
      <c r="A16" s="229">
        <f t="shared" si="0"/>
        <v>7</v>
      </c>
      <c r="B16" s="230" t="s">
        <v>195</v>
      </c>
      <c r="C16" s="231" t="s">
        <v>416</v>
      </c>
      <c r="D16" s="230"/>
      <c r="E16" s="232"/>
      <c r="F16" s="230" t="s">
        <v>600</v>
      </c>
      <c r="G16" s="233" t="s">
        <v>600</v>
      </c>
      <c r="H16" s="234" t="s">
        <v>600</v>
      </c>
      <c r="I16" s="235" t="s">
        <v>600</v>
      </c>
      <c r="J16" s="236"/>
      <c r="K16" s="236"/>
      <c r="L16" s="236" t="s">
        <v>600</v>
      </c>
      <c r="M16" s="236" t="s">
        <v>600</v>
      </c>
      <c r="N16" s="243" t="s">
        <v>600</v>
      </c>
      <c r="O16" s="236"/>
      <c r="P16" s="236"/>
      <c r="Q16" s="236"/>
      <c r="R16" s="234" t="s">
        <v>600</v>
      </c>
      <c r="S16" s="237" t="s">
        <v>600</v>
      </c>
      <c r="T16" s="238"/>
      <c r="U16" s="238"/>
      <c r="V16" s="239">
        <v>10</v>
      </c>
      <c r="W16" s="240">
        <f t="shared" si="2"/>
        <v>0.66666666666666663</v>
      </c>
      <c r="X16" s="240">
        <f>VLOOKUP(B16,'[2]Prisustvo za anketu'!$A$9:$AI$221,35,FALSE)</f>
        <v>1</v>
      </c>
      <c r="Y16" s="240">
        <f t="shared" si="6"/>
        <v>0.83333333333333326</v>
      </c>
      <c r="Z16" s="239">
        <f t="shared" si="3"/>
        <v>4</v>
      </c>
      <c r="AA16" s="241" t="str">
        <f t="shared" si="4"/>
        <v>DA</v>
      </c>
      <c r="AB16" s="77" t="str">
        <f t="shared" si="5"/>
        <v>da</v>
      </c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</row>
    <row r="17" spans="1:42" s="242" customFormat="1" x14ac:dyDescent="0.2">
      <c r="A17" s="229">
        <f t="shared" si="0"/>
        <v>8</v>
      </c>
      <c r="B17" s="230" t="s">
        <v>196</v>
      </c>
      <c r="C17" s="231" t="s">
        <v>417</v>
      </c>
      <c r="D17" s="230"/>
      <c r="E17" s="232"/>
      <c r="F17" s="230" t="s">
        <v>600</v>
      </c>
      <c r="G17" s="233" t="s">
        <v>600</v>
      </c>
      <c r="H17" s="234" t="s">
        <v>600</v>
      </c>
      <c r="I17" s="235" t="s">
        <v>600</v>
      </c>
      <c r="J17" s="236"/>
      <c r="K17" s="236"/>
      <c r="L17" s="236" t="s">
        <v>600</v>
      </c>
      <c r="M17" s="236" t="s">
        <v>600</v>
      </c>
      <c r="N17" s="243" t="s">
        <v>600</v>
      </c>
      <c r="O17" s="236"/>
      <c r="P17" s="236"/>
      <c r="Q17" s="236"/>
      <c r="R17" s="234"/>
      <c r="S17" s="237" t="s">
        <v>600</v>
      </c>
      <c r="T17" s="238"/>
      <c r="U17" s="238"/>
      <c r="V17" s="239">
        <v>9</v>
      </c>
      <c r="W17" s="240">
        <f t="shared" si="2"/>
        <v>0.6</v>
      </c>
      <c r="X17" s="240">
        <f>VLOOKUP(B17,'[2]Prisustvo za anketu'!$A$9:$AI$221,35,FALSE)</f>
        <v>0.61363636363636365</v>
      </c>
      <c r="Y17" s="240">
        <f t="shared" si="6"/>
        <v>0.60681818181818181</v>
      </c>
      <c r="Z17" s="239">
        <f t="shared" si="3"/>
        <v>2</v>
      </c>
      <c r="AA17" s="241" t="str">
        <f t="shared" si="4"/>
        <v>DA</v>
      </c>
      <c r="AB17" s="77" t="str">
        <f t="shared" si="5"/>
        <v>da</v>
      </c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</row>
    <row r="18" spans="1:42" s="242" customFormat="1" x14ac:dyDescent="0.2">
      <c r="A18" s="229">
        <f t="shared" si="0"/>
        <v>9</v>
      </c>
      <c r="B18" s="230" t="s">
        <v>154</v>
      </c>
      <c r="C18" s="231" t="s">
        <v>418</v>
      </c>
      <c r="D18" s="230"/>
      <c r="E18" s="232"/>
      <c r="F18" s="249" t="s">
        <v>600</v>
      </c>
      <c r="G18" s="233" t="s">
        <v>600</v>
      </c>
      <c r="H18" s="234" t="s">
        <v>600</v>
      </c>
      <c r="I18" s="235" t="s">
        <v>600</v>
      </c>
      <c r="J18" s="236"/>
      <c r="K18" s="236"/>
      <c r="L18" s="236" t="s">
        <v>600</v>
      </c>
      <c r="M18" s="236" t="s">
        <v>600</v>
      </c>
      <c r="N18" s="243" t="s">
        <v>600</v>
      </c>
      <c r="O18" s="236" t="s">
        <v>600</v>
      </c>
      <c r="P18" s="236"/>
      <c r="Q18" s="236"/>
      <c r="R18" s="234"/>
      <c r="S18" s="237"/>
      <c r="T18" s="238"/>
      <c r="U18" s="238"/>
      <c r="V18" s="239">
        <v>9</v>
      </c>
      <c r="W18" s="240">
        <f t="shared" si="2"/>
        <v>0.6</v>
      </c>
      <c r="X18" s="240">
        <f>VLOOKUP(B18,'[2]Prisustvo za anketu'!$A$9:$AI$221,35,FALSE)</f>
        <v>0.86363636363636365</v>
      </c>
      <c r="Y18" s="240">
        <f t="shared" si="6"/>
        <v>0.73181818181818181</v>
      </c>
      <c r="Z18" s="239">
        <f t="shared" si="3"/>
        <v>3</v>
      </c>
      <c r="AA18" s="241" t="str">
        <f t="shared" si="4"/>
        <v>DA</v>
      </c>
      <c r="AB18" s="77" t="str">
        <f t="shared" si="5"/>
        <v>da</v>
      </c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</row>
    <row r="19" spans="1:42" s="242" customFormat="1" x14ac:dyDescent="0.2">
      <c r="A19" s="229">
        <f t="shared" si="0"/>
        <v>10</v>
      </c>
      <c r="B19" s="230" t="s">
        <v>197</v>
      </c>
      <c r="C19" s="231" t="s">
        <v>419</v>
      </c>
      <c r="D19" s="230"/>
      <c r="E19" s="232"/>
      <c r="F19" s="230" t="s">
        <v>600</v>
      </c>
      <c r="G19" s="233" t="s">
        <v>600</v>
      </c>
      <c r="H19" s="234" t="s">
        <v>600</v>
      </c>
      <c r="I19" s="235" t="s">
        <v>600</v>
      </c>
      <c r="J19" s="236" t="s">
        <v>600</v>
      </c>
      <c r="K19" s="236"/>
      <c r="L19" s="236" t="s">
        <v>600</v>
      </c>
      <c r="M19" s="236" t="s">
        <v>600</v>
      </c>
      <c r="N19" s="243"/>
      <c r="O19" s="236"/>
      <c r="P19" s="236"/>
      <c r="Q19" s="236" t="s">
        <v>600</v>
      </c>
      <c r="R19" s="234" t="s">
        <v>600</v>
      </c>
      <c r="S19" s="237" t="s">
        <v>600</v>
      </c>
      <c r="T19" s="238"/>
      <c r="U19" s="238" t="s">
        <v>600</v>
      </c>
      <c r="V19" s="239">
        <f t="shared" si="1"/>
        <v>11</v>
      </c>
      <c r="W19" s="240">
        <f t="shared" si="2"/>
        <v>0.73333333333333328</v>
      </c>
      <c r="X19" s="240">
        <f>VLOOKUP(B19,'[2]Prisustvo za anketu'!$A$9:$AI$221,35,FALSE)</f>
        <v>1</v>
      </c>
      <c r="Y19" s="240">
        <f t="shared" si="6"/>
        <v>0.8666666666666667</v>
      </c>
      <c r="Z19" s="239">
        <f t="shared" si="3"/>
        <v>4</v>
      </c>
      <c r="AA19" s="241" t="str">
        <f t="shared" si="4"/>
        <v>DA</v>
      </c>
      <c r="AB19" s="77" t="str">
        <f t="shared" si="5"/>
        <v>da</v>
      </c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</row>
    <row r="20" spans="1:42" s="242" customFormat="1" x14ac:dyDescent="0.2">
      <c r="A20" s="229">
        <f t="shared" si="0"/>
        <v>11</v>
      </c>
      <c r="B20" s="230" t="s">
        <v>198</v>
      </c>
      <c r="C20" s="231" t="s">
        <v>420</v>
      </c>
      <c r="D20" s="230"/>
      <c r="E20" s="232"/>
      <c r="F20" s="230" t="s">
        <v>600</v>
      </c>
      <c r="G20" s="233" t="s">
        <v>600</v>
      </c>
      <c r="H20" s="234" t="s">
        <v>600</v>
      </c>
      <c r="I20" s="235" t="s">
        <v>600</v>
      </c>
      <c r="J20" s="236"/>
      <c r="K20" s="236"/>
      <c r="L20" s="236" t="s">
        <v>600</v>
      </c>
      <c r="M20" s="236" t="s">
        <v>600</v>
      </c>
      <c r="N20" s="236" t="s">
        <v>600</v>
      </c>
      <c r="O20" s="236" t="s">
        <v>600</v>
      </c>
      <c r="P20" s="236"/>
      <c r="Q20" s="236"/>
      <c r="R20" s="234" t="s">
        <v>600</v>
      </c>
      <c r="S20" s="237" t="s">
        <v>600</v>
      </c>
      <c r="T20" s="238"/>
      <c r="U20" s="238"/>
      <c r="V20" s="239">
        <f t="shared" si="1"/>
        <v>10</v>
      </c>
      <c r="W20" s="240">
        <f t="shared" si="2"/>
        <v>0.66666666666666663</v>
      </c>
      <c r="X20" s="240">
        <f>VLOOKUP(B20,'[2]Prisustvo za anketu'!$A$9:$AI$221,35,FALSE)</f>
        <v>1</v>
      </c>
      <c r="Y20" s="240">
        <f t="shared" si="6"/>
        <v>0.83333333333333326</v>
      </c>
      <c r="Z20" s="239">
        <f t="shared" si="3"/>
        <v>4</v>
      </c>
      <c r="AA20" s="241" t="str">
        <f t="shared" si="4"/>
        <v>DA</v>
      </c>
      <c r="AB20" s="77" t="str">
        <f t="shared" si="5"/>
        <v>da</v>
      </c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</row>
    <row r="21" spans="1:42" s="242" customFormat="1" x14ac:dyDescent="0.2">
      <c r="A21" s="229">
        <f t="shared" si="0"/>
        <v>12</v>
      </c>
      <c r="B21" s="230" t="s">
        <v>199</v>
      </c>
      <c r="C21" s="231" t="s">
        <v>421</v>
      </c>
      <c r="D21" s="230"/>
      <c r="E21" s="232"/>
      <c r="F21" s="230"/>
      <c r="G21" s="233"/>
      <c r="H21" s="234"/>
      <c r="I21" s="235"/>
      <c r="J21" s="236"/>
      <c r="K21" s="236"/>
      <c r="L21" s="236" t="s">
        <v>600</v>
      </c>
      <c r="M21" s="236" t="s">
        <v>600</v>
      </c>
      <c r="N21" s="243"/>
      <c r="O21" s="236"/>
      <c r="P21" s="236"/>
      <c r="Q21" s="236"/>
      <c r="R21" s="234"/>
      <c r="S21" s="237" t="s">
        <v>600</v>
      </c>
      <c r="T21" s="238"/>
      <c r="U21" s="238" t="s">
        <v>600</v>
      </c>
      <c r="V21" s="239">
        <f t="shared" si="1"/>
        <v>4</v>
      </c>
      <c r="W21" s="240">
        <f t="shared" si="2"/>
        <v>0.26666666666666666</v>
      </c>
      <c r="X21" s="240">
        <f>VLOOKUP(B21,'[2]Prisustvo za anketu'!$A$9:$AI$221,35,FALSE)</f>
        <v>0.98484848484848486</v>
      </c>
      <c r="Y21" s="240">
        <f t="shared" si="6"/>
        <v>0.62575757575757573</v>
      </c>
      <c r="Z21" s="239">
        <f t="shared" si="3"/>
        <v>2</v>
      </c>
      <c r="AA21" s="241" t="str">
        <f t="shared" si="4"/>
        <v>DA</v>
      </c>
      <c r="AB21" s="77" t="s">
        <v>998</v>
      </c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</row>
    <row r="22" spans="1:42" s="242" customFormat="1" x14ac:dyDescent="0.2">
      <c r="A22" s="229">
        <f t="shared" si="0"/>
        <v>13</v>
      </c>
      <c r="B22" s="230" t="s">
        <v>200</v>
      </c>
      <c r="C22" s="231" t="s">
        <v>422</v>
      </c>
      <c r="D22" s="230"/>
      <c r="E22" s="232"/>
      <c r="F22" s="230"/>
      <c r="G22" s="233" t="s">
        <v>600</v>
      </c>
      <c r="H22" s="234" t="s">
        <v>600</v>
      </c>
      <c r="I22" s="235" t="s">
        <v>600</v>
      </c>
      <c r="J22" s="236"/>
      <c r="K22" s="236"/>
      <c r="L22" s="236" t="s">
        <v>600</v>
      </c>
      <c r="M22" s="236" t="s">
        <v>600</v>
      </c>
      <c r="N22" s="236" t="s">
        <v>600</v>
      </c>
      <c r="O22" s="236" t="s">
        <v>600</v>
      </c>
      <c r="P22" s="236"/>
      <c r="Q22" s="236"/>
      <c r="R22" s="234" t="s">
        <v>600</v>
      </c>
      <c r="S22" s="237" t="s">
        <v>600</v>
      </c>
      <c r="T22" s="238"/>
      <c r="U22" s="238"/>
      <c r="V22" s="239">
        <v>10</v>
      </c>
      <c r="W22" s="240">
        <f t="shared" si="2"/>
        <v>0.66666666666666663</v>
      </c>
      <c r="X22" s="240">
        <f>VLOOKUP(B22,'[2]Prisustvo za anketu'!$A$9:$AI$221,35,FALSE)</f>
        <v>0.87878787878787867</v>
      </c>
      <c r="Y22" s="240">
        <f t="shared" si="6"/>
        <v>0.77272727272727271</v>
      </c>
      <c r="Z22" s="239">
        <f t="shared" si="3"/>
        <v>3</v>
      </c>
      <c r="AA22" s="241" t="str">
        <f t="shared" si="4"/>
        <v>DA</v>
      </c>
      <c r="AB22" s="77" t="str">
        <f t="shared" ref="AB22:AB46" si="7">IF(W22&gt;=50%,"da","IF(X10&gt;=50%,da)")</f>
        <v>da</v>
      </c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</row>
    <row r="23" spans="1:42" s="242" customFormat="1" x14ac:dyDescent="0.2">
      <c r="A23" s="229">
        <f t="shared" si="0"/>
        <v>14</v>
      </c>
      <c r="B23" s="230" t="s">
        <v>202</v>
      </c>
      <c r="C23" s="231" t="s">
        <v>424</v>
      </c>
      <c r="D23" s="230"/>
      <c r="E23" s="232"/>
      <c r="F23" s="230" t="s">
        <v>600</v>
      </c>
      <c r="G23" s="233" t="s">
        <v>600</v>
      </c>
      <c r="H23" s="234" t="s">
        <v>600</v>
      </c>
      <c r="I23" s="235" t="s">
        <v>600</v>
      </c>
      <c r="J23" s="236" t="s">
        <v>600</v>
      </c>
      <c r="K23" s="236"/>
      <c r="L23" s="236" t="s">
        <v>600</v>
      </c>
      <c r="M23" s="236" t="s">
        <v>600</v>
      </c>
      <c r="N23" s="236" t="s">
        <v>600</v>
      </c>
      <c r="O23" s="236" t="s">
        <v>600</v>
      </c>
      <c r="P23" s="236"/>
      <c r="Q23" s="236" t="s">
        <v>600</v>
      </c>
      <c r="R23" s="234" t="s">
        <v>600</v>
      </c>
      <c r="S23" s="237" t="s">
        <v>600</v>
      </c>
      <c r="T23" s="238"/>
      <c r="U23" s="238"/>
      <c r="V23" s="239">
        <v>13</v>
      </c>
      <c r="W23" s="240">
        <f t="shared" si="2"/>
        <v>0.8666666666666667</v>
      </c>
      <c r="X23" s="240">
        <f>VLOOKUP(B23,'[2]Prisustvo za anketu'!$A$9:$AI$221,35,FALSE)</f>
        <v>1</v>
      </c>
      <c r="Y23" s="240">
        <f t="shared" si="6"/>
        <v>0.93333333333333335</v>
      </c>
      <c r="Z23" s="239">
        <f t="shared" si="3"/>
        <v>5</v>
      </c>
      <c r="AA23" s="241" t="str">
        <f t="shared" si="4"/>
        <v>DA</v>
      </c>
      <c r="AB23" s="77" t="str">
        <f t="shared" si="7"/>
        <v>da</v>
      </c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</row>
    <row r="24" spans="1:42" s="242" customFormat="1" ht="13.5" thickBot="1" x14ac:dyDescent="0.25">
      <c r="A24" s="229">
        <f t="shared" si="0"/>
        <v>15</v>
      </c>
      <c r="B24" s="250" t="s">
        <v>155</v>
      </c>
      <c r="C24" s="251" t="s">
        <v>156</v>
      </c>
      <c r="D24" s="250"/>
      <c r="E24" s="252"/>
      <c r="F24" s="250" t="s">
        <v>600</v>
      </c>
      <c r="G24" s="253" t="s">
        <v>600</v>
      </c>
      <c r="H24" s="254" t="s">
        <v>600</v>
      </c>
      <c r="I24" s="255" t="s">
        <v>600</v>
      </c>
      <c r="J24" s="256" t="s">
        <v>600</v>
      </c>
      <c r="K24" s="256"/>
      <c r="L24" s="256" t="s">
        <v>600</v>
      </c>
      <c r="M24" s="256" t="s">
        <v>600</v>
      </c>
      <c r="N24" s="256" t="s">
        <v>600</v>
      </c>
      <c r="O24" s="256" t="s">
        <v>600</v>
      </c>
      <c r="P24" s="256" t="s">
        <v>600</v>
      </c>
      <c r="Q24" s="256" t="s">
        <v>600</v>
      </c>
      <c r="R24" s="254" t="s">
        <v>600</v>
      </c>
      <c r="S24" s="257" t="s">
        <v>600</v>
      </c>
      <c r="T24" s="258"/>
      <c r="U24" s="258"/>
      <c r="V24" s="239">
        <v>14</v>
      </c>
      <c r="W24" s="259">
        <f t="shared" si="2"/>
        <v>0.93333333333333335</v>
      </c>
      <c r="X24" s="259">
        <f>VLOOKUP(B24,'[2]Prisustvo za anketu'!$A$9:$AI$221,35,FALSE)</f>
        <v>0.93939393939393934</v>
      </c>
      <c r="Y24" s="240">
        <f t="shared" si="6"/>
        <v>0.93636363636363629</v>
      </c>
      <c r="Z24" s="239">
        <f t="shared" si="3"/>
        <v>5</v>
      </c>
      <c r="AA24" s="241" t="str">
        <f t="shared" si="4"/>
        <v>DA</v>
      </c>
      <c r="AB24" s="77" t="str">
        <f t="shared" si="7"/>
        <v>da</v>
      </c>
      <c r="AC24" s="199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</row>
    <row r="25" spans="1:42" s="271" customFormat="1" ht="13.5" thickBot="1" x14ac:dyDescent="0.25">
      <c r="A25" s="229">
        <f t="shared" si="0"/>
        <v>16</v>
      </c>
      <c r="B25" s="260" t="s">
        <v>203</v>
      </c>
      <c r="C25" s="261" t="s">
        <v>425</v>
      </c>
      <c r="D25" s="260"/>
      <c r="E25" s="262"/>
      <c r="F25" s="260" t="s">
        <v>600</v>
      </c>
      <c r="G25" s="263" t="s">
        <v>600</v>
      </c>
      <c r="H25" s="264" t="s">
        <v>600</v>
      </c>
      <c r="I25" s="265"/>
      <c r="J25" s="266"/>
      <c r="K25" s="266"/>
      <c r="L25" s="266" t="s">
        <v>600</v>
      </c>
      <c r="M25" s="266" t="s">
        <v>600</v>
      </c>
      <c r="N25" s="266" t="s">
        <v>600</v>
      </c>
      <c r="O25" s="266" t="s">
        <v>600</v>
      </c>
      <c r="P25" s="266"/>
      <c r="Q25" s="267"/>
      <c r="R25" s="264" t="s">
        <v>600</v>
      </c>
      <c r="S25" s="268" t="s">
        <v>600</v>
      </c>
      <c r="T25" s="269"/>
      <c r="U25" s="269"/>
      <c r="V25" s="239">
        <v>10</v>
      </c>
      <c r="W25" s="270">
        <f t="shared" si="2"/>
        <v>0.66666666666666663</v>
      </c>
      <c r="X25" s="270">
        <f>VLOOKUP(B25,'[2]Prisustvo za anketu'!$A$9:$AI$221,35,FALSE)</f>
        <v>1</v>
      </c>
      <c r="Y25" s="240">
        <f t="shared" si="6"/>
        <v>0.83333333333333326</v>
      </c>
      <c r="Z25" s="239">
        <f t="shared" si="3"/>
        <v>4</v>
      </c>
      <c r="AA25" s="241" t="str">
        <f t="shared" si="4"/>
        <v>DA</v>
      </c>
      <c r="AB25" s="77" t="str">
        <f t="shared" si="7"/>
        <v>da</v>
      </c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</row>
    <row r="26" spans="1:42" s="271" customFormat="1" ht="13.5" thickBot="1" x14ac:dyDescent="0.25">
      <c r="A26" s="229">
        <f t="shared" si="0"/>
        <v>17</v>
      </c>
      <c r="B26" s="260" t="s">
        <v>204</v>
      </c>
      <c r="C26" s="261" t="s">
        <v>426</v>
      </c>
      <c r="D26" s="260" t="s">
        <v>600</v>
      </c>
      <c r="E26" s="262"/>
      <c r="F26" s="260" t="s">
        <v>600</v>
      </c>
      <c r="G26" s="263" t="s">
        <v>600</v>
      </c>
      <c r="H26" s="264" t="s">
        <v>600</v>
      </c>
      <c r="I26" s="265" t="s">
        <v>600</v>
      </c>
      <c r="J26" s="266"/>
      <c r="K26" s="266" t="s">
        <v>600</v>
      </c>
      <c r="L26" s="266" t="s">
        <v>600</v>
      </c>
      <c r="M26" s="266" t="s">
        <v>600</v>
      </c>
      <c r="N26" s="266" t="s">
        <v>600</v>
      </c>
      <c r="O26" s="266" t="s">
        <v>600</v>
      </c>
      <c r="P26" s="266" t="s">
        <v>600</v>
      </c>
      <c r="Q26" s="266" t="s">
        <v>600</v>
      </c>
      <c r="R26" s="264" t="s">
        <v>600</v>
      </c>
      <c r="S26" s="268" t="s">
        <v>600</v>
      </c>
      <c r="T26" s="269"/>
      <c r="U26" s="269" t="s">
        <v>600</v>
      </c>
      <c r="V26" s="239">
        <v>14</v>
      </c>
      <c r="W26" s="270">
        <f t="shared" si="2"/>
        <v>0.93333333333333335</v>
      </c>
      <c r="X26" s="270">
        <f>VLOOKUP(B26,'[2]Prisustvo za anketu'!$A$9:$AI$221,35,FALSE)</f>
        <v>0.8484848484848484</v>
      </c>
      <c r="Y26" s="240">
        <f t="shared" si="6"/>
        <v>0.89090909090909087</v>
      </c>
      <c r="Z26" s="239">
        <f t="shared" si="3"/>
        <v>4</v>
      </c>
      <c r="AA26" s="241" t="str">
        <f t="shared" si="4"/>
        <v>DA</v>
      </c>
      <c r="AB26" s="77" t="str">
        <f t="shared" si="7"/>
        <v>da</v>
      </c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</row>
    <row r="27" spans="1:42" s="242" customFormat="1" ht="13.5" thickBot="1" x14ac:dyDescent="0.25">
      <c r="A27" s="229">
        <f t="shared" si="0"/>
        <v>18</v>
      </c>
      <c r="B27" s="230" t="s">
        <v>208</v>
      </c>
      <c r="C27" s="231" t="s">
        <v>430</v>
      </c>
      <c r="D27" s="230"/>
      <c r="E27" s="232"/>
      <c r="F27" s="230" t="s">
        <v>600</v>
      </c>
      <c r="G27" s="233" t="s">
        <v>600</v>
      </c>
      <c r="H27" s="234" t="s">
        <v>600</v>
      </c>
      <c r="I27" s="235" t="s">
        <v>600</v>
      </c>
      <c r="J27" s="236"/>
      <c r="K27" s="236"/>
      <c r="L27" s="236" t="s">
        <v>600</v>
      </c>
      <c r="M27" s="236" t="s">
        <v>600</v>
      </c>
      <c r="N27" s="243" t="s">
        <v>600</v>
      </c>
      <c r="O27" s="236" t="s">
        <v>600</v>
      </c>
      <c r="P27" s="236"/>
      <c r="Q27" s="236"/>
      <c r="R27" s="234" t="s">
        <v>600</v>
      </c>
      <c r="S27" s="237" t="s">
        <v>600</v>
      </c>
      <c r="T27" s="238"/>
      <c r="U27" s="238"/>
      <c r="V27" s="239">
        <v>11</v>
      </c>
      <c r="W27" s="240">
        <f t="shared" si="2"/>
        <v>0.73333333333333328</v>
      </c>
      <c r="X27" s="240">
        <f>VLOOKUP(B27,'[2]Prisustvo za anketu'!$A$9:$AI$221,35,FALSE)</f>
        <v>1</v>
      </c>
      <c r="Y27" s="240">
        <f t="shared" si="6"/>
        <v>0.8666666666666667</v>
      </c>
      <c r="Z27" s="239">
        <f t="shared" si="3"/>
        <v>4</v>
      </c>
      <c r="AA27" s="241" t="str">
        <f t="shared" si="4"/>
        <v>DA</v>
      </c>
      <c r="AB27" s="77" t="str">
        <f t="shared" si="7"/>
        <v>da</v>
      </c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</row>
    <row r="28" spans="1:42" s="271" customFormat="1" ht="13.5" thickBot="1" x14ac:dyDescent="0.25">
      <c r="A28" s="229">
        <f t="shared" si="0"/>
        <v>19</v>
      </c>
      <c r="B28" s="260" t="s">
        <v>209</v>
      </c>
      <c r="C28" s="261" t="s">
        <v>431</v>
      </c>
      <c r="D28" s="260"/>
      <c r="E28" s="262"/>
      <c r="F28" s="260" t="s">
        <v>600</v>
      </c>
      <c r="G28" s="263" t="s">
        <v>600</v>
      </c>
      <c r="H28" s="264" t="s">
        <v>600</v>
      </c>
      <c r="I28" s="265" t="s">
        <v>600</v>
      </c>
      <c r="J28" s="266" t="s">
        <v>600</v>
      </c>
      <c r="K28" s="266"/>
      <c r="L28" s="266" t="s">
        <v>600</v>
      </c>
      <c r="M28" s="266" t="s">
        <v>600</v>
      </c>
      <c r="N28" s="266" t="s">
        <v>600</v>
      </c>
      <c r="O28" s="266" t="s">
        <v>600</v>
      </c>
      <c r="P28" s="266"/>
      <c r="Q28" s="266" t="s">
        <v>600</v>
      </c>
      <c r="R28" s="264" t="s">
        <v>600</v>
      </c>
      <c r="S28" s="268" t="s">
        <v>600</v>
      </c>
      <c r="T28" s="269"/>
      <c r="U28" s="269"/>
      <c r="V28" s="239">
        <v>13</v>
      </c>
      <c r="W28" s="270">
        <f t="shared" si="2"/>
        <v>0.8666666666666667</v>
      </c>
      <c r="X28" s="270">
        <f>VLOOKUP(B28,'[2]Prisustvo za anketu'!$A$9:$AI$221,35,FALSE)</f>
        <v>1</v>
      </c>
      <c r="Y28" s="240">
        <f t="shared" si="6"/>
        <v>0.93333333333333335</v>
      </c>
      <c r="Z28" s="239">
        <f t="shared" si="3"/>
        <v>5</v>
      </c>
      <c r="AA28" s="241" t="str">
        <f t="shared" si="4"/>
        <v>DA</v>
      </c>
      <c r="AB28" s="77" t="str">
        <f t="shared" si="7"/>
        <v>da</v>
      </c>
      <c r="AC28" s="200"/>
      <c r="AD28" s="200"/>
      <c r="AE28" s="200"/>
      <c r="AF28" s="200"/>
      <c r="AG28" s="200"/>
      <c r="AH28" s="200"/>
      <c r="AI28" s="200"/>
      <c r="AJ28" s="200"/>
      <c r="AK28" s="200"/>
      <c r="AL28" s="200"/>
      <c r="AM28" s="200"/>
      <c r="AN28" s="200"/>
      <c r="AO28" s="200"/>
      <c r="AP28" s="200"/>
    </row>
    <row r="29" spans="1:42" s="242" customFormat="1" x14ac:dyDescent="0.2">
      <c r="A29" s="229">
        <f t="shared" si="0"/>
        <v>20</v>
      </c>
      <c r="B29" s="230" t="s">
        <v>210</v>
      </c>
      <c r="C29" s="231" t="s">
        <v>432</v>
      </c>
      <c r="D29" s="230"/>
      <c r="E29" s="232"/>
      <c r="F29" s="230" t="s">
        <v>600</v>
      </c>
      <c r="G29" s="233" t="s">
        <v>600</v>
      </c>
      <c r="H29" s="234"/>
      <c r="I29" s="235"/>
      <c r="J29" s="236"/>
      <c r="K29" s="236"/>
      <c r="L29" s="236" t="s">
        <v>600</v>
      </c>
      <c r="M29" s="236" t="s">
        <v>600</v>
      </c>
      <c r="N29" s="243" t="s">
        <v>600</v>
      </c>
      <c r="O29" s="236" t="s">
        <v>600</v>
      </c>
      <c r="P29" s="236" t="s">
        <v>600</v>
      </c>
      <c r="Q29" s="236"/>
      <c r="R29" s="234" t="s">
        <v>600</v>
      </c>
      <c r="S29" s="237" t="s">
        <v>600</v>
      </c>
      <c r="T29" s="238"/>
      <c r="U29" s="238"/>
      <c r="V29" s="239">
        <v>10</v>
      </c>
      <c r="W29" s="240">
        <f t="shared" si="2"/>
        <v>0.66666666666666663</v>
      </c>
      <c r="X29" s="240">
        <f>VLOOKUP(B29,'[2]Prisustvo za anketu'!$A$9:$AI$221,35,FALSE)</f>
        <v>1</v>
      </c>
      <c r="Y29" s="240">
        <f t="shared" si="6"/>
        <v>0.83333333333333326</v>
      </c>
      <c r="Z29" s="239">
        <f t="shared" si="3"/>
        <v>4</v>
      </c>
      <c r="AA29" s="241" t="str">
        <f t="shared" si="4"/>
        <v>DA</v>
      </c>
      <c r="AB29" s="77" t="str">
        <f t="shared" si="7"/>
        <v>da</v>
      </c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</row>
    <row r="30" spans="1:42" s="242" customFormat="1" x14ac:dyDescent="0.2">
      <c r="A30" s="229">
        <f t="shared" si="0"/>
        <v>21</v>
      </c>
      <c r="B30" s="230" t="s">
        <v>211</v>
      </c>
      <c r="C30" s="231" t="s">
        <v>433</v>
      </c>
      <c r="D30" s="230"/>
      <c r="E30" s="232"/>
      <c r="F30" s="230" t="s">
        <v>600</v>
      </c>
      <c r="G30" s="233" t="s">
        <v>600</v>
      </c>
      <c r="H30" s="234" t="s">
        <v>600</v>
      </c>
      <c r="I30" s="235"/>
      <c r="J30" s="236"/>
      <c r="K30" s="236"/>
      <c r="L30" s="236" t="s">
        <v>600</v>
      </c>
      <c r="M30" s="236" t="s">
        <v>600</v>
      </c>
      <c r="N30" s="243" t="s">
        <v>600</v>
      </c>
      <c r="O30" s="236" t="s">
        <v>600</v>
      </c>
      <c r="P30" s="236"/>
      <c r="Q30" s="248" t="s">
        <v>600</v>
      </c>
      <c r="R30" s="234"/>
      <c r="S30" s="237" t="s">
        <v>600</v>
      </c>
      <c r="T30" s="238"/>
      <c r="U30" s="238"/>
      <c r="V30" s="239">
        <f t="shared" si="1"/>
        <v>9</v>
      </c>
      <c r="W30" s="240">
        <f t="shared" si="2"/>
        <v>0.6</v>
      </c>
      <c r="X30" s="240">
        <f>VLOOKUP(B30,'[2]Prisustvo za anketu'!$A$9:$AI$221,35,FALSE)</f>
        <v>0.76515151515151514</v>
      </c>
      <c r="Y30" s="240">
        <f t="shared" si="6"/>
        <v>0.68257575757575761</v>
      </c>
      <c r="Z30" s="239">
        <f t="shared" si="3"/>
        <v>2</v>
      </c>
      <c r="AA30" s="241" t="str">
        <f t="shared" si="4"/>
        <v>DA</v>
      </c>
      <c r="AB30" s="77" t="str">
        <f t="shared" si="7"/>
        <v>da</v>
      </c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</row>
    <row r="31" spans="1:42" s="242" customFormat="1" x14ac:dyDescent="0.2">
      <c r="A31" s="229">
        <f t="shared" si="0"/>
        <v>22</v>
      </c>
      <c r="B31" s="230" t="s">
        <v>212</v>
      </c>
      <c r="C31" s="231" t="s">
        <v>434</v>
      </c>
      <c r="D31" s="230"/>
      <c r="E31" s="232"/>
      <c r="F31" s="230" t="s">
        <v>600</v>
      </c>
      <c r="G31" s="233" t="s">
        <v>600</v>
      </c>
      <c r="H31" s="234" t="s">
        <v>600</v>
      </c>
      <c r="I31" s="235" t="s">
        <v>600</v>
      </c>
      <c r="J31" s="236"/>
      <c r="K31" s="236"/>
      <c r="L31" s="236" t="s">
        <v>600</v>
      </c>
      <c r="M31" s="236" t="s">
        <v>600</v>
      </c>
      <c r="N31" s="243" t="s">
        <v>600</v>
      </c>
      <c r="O31" s="236" t="s">
        <v>600</v>
      </c>
      <c r="P31" s="236"/>
      <c r="Q31" s="248"/>
      <c r="R31" s="234" t="s">
        <v>600</v>
      </c>
      <c r="S31" s="237" t="s">
        <v>600</v>
      </c>
      <c r="T31" s="238"/>
      <c r="U31" s="238"/>
      <c r="V31" s="239">
        <v>11</v>
      </c>
      <c r="W31" s="240">
        <f t="shared" si="2"/>
        <v>0.73333333333333328</v>
      </c>
      <c r="X31" s="240">
        <f>VLOOKUP(B31,'[2]Prisustvo za anketu'!$A$9:$AI$221,35,FALSE)</f>
        <v>0.93939393939393934</v>
      </c>
      <c r="Y31" s="240">
        <f t="shared" si="6"/>
        <v>0.83636363636363631</v>
      </c>
      <c r="Z31" s="239">
        <f t="shared" si="3"/>
        <v>4</v>
      </c>
      <c r="AA31" s="241" t="str">
        <f t="shared" si="4"/>
        <v>DA</v>
      </c>
      <c r="AB31" s="77" t="str">
        <f t="shared" si="7"/>
        <v>da</v>
      </c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</row>
    <row r="32" spans="1:42" s="242" customFormat="1" x14ac:dyDescent="0.2">
      <c r="A32" s="229">
        <f t="shared" si="0"/>
        <v>23</v>
      </c>
      <c r="B32" s="230" t="s">
        <v>213</v>
      </c>
      <c r="C32" s="231" t="s">
        <v>435</v>
      </c>
      <c r="D32" s="230"/>
      <c r="E32" s="232"/>
      <c r="F32" s="230" t="s">
        <v>600</v>
      </c>
      <c r="G32" s="233" t="s">
        <v>600</v>
      </c>
      <c r="H32" s="234" t="s">
        <v>600</v>
      </c>
      <c r="I32" s="235" t="s">
        <v>600</v>
      </c>
      <c r="J32" s="236"/>
      <c r="K32" s="236"/>
      <c r="L32" s="236" t="s">
        <v>600</v>
      </c>
      <c r="M32" s="236" t="s">
        <v>600</v>
      </c>
      <c r="N32" s="243" t="s">
        <v>600</v>
      </c>
      <c r="O32" s="236" t="s">
        <v>600</v>
      </c>
      <c r="P32" s="236"/>
      <c r="Q32" s="248"/>
      <c r="R32" s="234" t="s">
        <v>600</v>
      </c>
      <c r="S32" s="237" t="s">
        <v>600</v>
      </c>
      <c r="T32" s="238"/>
      <c r="U32" s="238"/>
      <c r="V32" s="239">
        <v>11</v>
      </c>
      <c r="W32" s="240">
        <f t="shared" si="2"/>
        <v>0.73333333333333328</v>
      </c>
      <c r="X32" s="240">
        <f>VLOOKUP(B32,'[2]Prisustvo za anketu'!$A$9:$AI$221,35,FALSE)</f>
        <v>1</v>
      </c>
      <c r="Y32" s="240">
        <f t="shared" si="6"/>
        <v>0.8666666666666667</v>
      </c>
      <c r="Z32" s="239">
        <f t="shared" si="3"/>
        <v>4</v>
      </c>
      <c r="AA32" s="241" t="str">
        <f t="shared" si="4"/>
        <v>DA</v>
      </c>
      <c r="AB32" s="77" t="str">
        <f t="shared" si="7"/>
        <v>da</v>
      </c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</row>
    <row r="33" spans="1:42" s="242" customFormat="1" ht="13.5" thickBot="1" x14ac:dyDescent="0.25">
      <c r="A33" s="229">
        <f t="shared" si="0"/>
        <v>24</v>
      </c>
      <c r="B33" s="230" t="s">
        <v>216</v>
      </c>
      <c r="C33" s="231" t="s">
        <v>438</v>
      </c>
      <c r="D33" s="230"/>
      <c r="E33" s="232"/>
      <c r="F33" s="230" t="s">
        <v>600</v>
      </c>
      <c r="G33" s="233" t="s">
        <v>600</v>
      </c>
      <c r="H33" s="234" t="s">
        <v>600</v>
      </c>
      <c r="I33" s="235" t="s">
        <v>600</v>
      </c>
      <c r="J33" s="236"/>
      <c r="K33" s="236"/>
      <c r="L33" s="236" t="s">
        <v>600</v>
      </c>
      <c r="M33" s="236" t="s">
        <v>600</v>
      </c>
      <c r="N33" s="243" t="s">
        <v>600</v>
      </c>
      <c r="O33" s="236" t="s">
        <v>600</v>
      </c>
      <c r="P33" s="236"/>
      <c r="Q33" s="236" t="s">
        <v>600</v>
      </c>
      <c r="R33" s="234" t="s">
        <v>600</v>
      </c>
      <c r="S33" s="237" t="s">
        <v>600</v>
      </c>
      <c r="T33" s="238"/>
      <c r="U33" s="238"/>
      <c r="V33" s="239">
        <v>12</v>
      </c>
      <c r="W33" s="240">
        <f t="shared" si="2"/>
        <v>0.8</v>
      </c>
      <c r="X33" s="240">
        <f>VLOOKUP(B33,'[2]Prisustvo za anketu'!$A$9:$AI$221,35,FALSE)</f>
        <v>1</v>
      </c>
      <c r="Y33" s="240">
        <f t="shared" si="6"/>
        <v>0.9</v>
      </c>
      <c r="Z33" s="239">
        <f t="shared" si="3"/>
        <v>4</v>
      </c>
      <c r="AA33" s="241" t="str">
        <f t="shared" si="4"/>
        <v>DA</v>
      </c>
      <c r="AB33" s="77" t="str">
        <f t="shared" si="7"/>
        <v>da</v>
      </c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</row>
    <row r="34" spans="1:42" s="271" customFormat="1" ht="13.5" thickBot="1" x14ac:dyDescent="0.25">
      <c r="A34" s="229">
        <f t="shared" si="0"/>
        <v>25</v>
      </c>
      <c r="B34" s="260" t="s">
        <v>217</v>
      </c>
      <c r="C34" s="261" t="s">
        <v>439</v>
      </c>
      <c r="D34" s="260"/>
      <c r="E34" s="262"/>
      <c r="F34" s="260"/>
      <c r="G34" s="263" t="s">
        <v>600</v>
      </c>
      <c r="H34" s="264" t="s">
        <v>600</v>
      </c>
      <c r="I34" s="265" t="s">
        <v>600</v>
      </c>
      <c r="J34" s="266"/>
      <c r="K34" s="266"/>
      <c r="L34" s="266" t="s">
        <v>600</v>
      </c>
      <c r="M34" s="266" t="s">
        <v>600</v>
      </c>
      <c r="N34" s="272"/>
      <c r="O34" s="266"/>
      <c r="P34" s="266"/>
      <c r="Q34" s="266" t="s">
        <v>600</v>
      </c>
      <c r="R34" s="264" t="s">
        <v>600</v>
      </c>
      <c r="S34" s="268" t="s">
        <v>600</v>
      </c>
      <c r="T34" s="269"/>
      <c r="U34" s="269" t="s">
        <v>600</v>
      </c>
      <c r="V34" s="239">
        <v>10</v>
      </c>
      <c r="W34" s="270">
        <f t="shared" si="2"/>
        <v>0.66666666666666663</v>
      </c>
      <c r="X34" s="270">
        <f>VLOOKUP(B34,'[2]Prisustvo za anketu'!$A$9:$AI$221,35,FALSE)</f>
        <v>0.85606060606060608</v>
      </c>
      <c r="Y34" s="240">
        <f t="shared" si="6"/>
        <v>0.76136363636363635</v>
      </c>
      <c r="Z34" s="239">
        <f t="shared" si="3"/>
        <v>3</v>
      </c>
      <c r="AA34" s="241" t="str">
        <f t="shared" si="4"/>
        <v>DA</v>
      </c>
      <c r="AB34" s="77" t="str">
        <f t="shared" si="7"/>
        <v>da</v>
      </c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</row>
    <row r="35" spans="1:42" s="242" customFormat="1" x14ac:dyDescent="0.2">
      <c r="A35" s="229">
        <f t="shared" si="0"/>
        <v>26</v>
      </c>
      <c r="B35" s="230" t="s">
        <v>218</v>
      </c>
      <c r="C35" s="231" t="s">
        <v>55</v>
      </c>
      <c r="D35" s="230"/>
      <c r="E35" s="232"/>
      <c r="F35" s="230" t="s">
        <v>600</v>
      </c>
      <c r="G35" s="233" t="s">
        <v>600</v>
      </c>
      <c r="H35" s="234" t="s">
        <v>600</v>
      </c>
      <c r="I35" s="235" t="s">
        <v>600</v>
      </c>
      <c r="J35" s="236"/>
      <c r="K35" s="236"/>
      <c r="L35" s="236" t="s">
        <v>600</v>
      </c>
      <c r="M35" s="236" t="s">
        <v>600</v>
      </c>
      <c r="N35" s="236" t="s">
        <v>600</v>
      </c>
      <c r="O35" s="236" t="s">
        <v>600</v>
      </c>
      <c r="P35" s="236" t="s">
        <v>600</v>
      </c>
      <c r="Q35" s="248" t="s">
        <v>600</v>
      </c>
      <c r="R35" s="234" t="s">
        <v>600</v>
      </c>
      <c r="S35" s="237" t="s">
        <v>600</v>
      </c>
      <c r="T35" s="238"/>
      <c r="U35" s="238" t="s">
        <v>600</v>
      </c>
      <c r="V35" s="239">
        <v>14</v>
      </c>
      <c r="W35" s="240">
        <f t="shared" si="2"/>
        <v>0.93333333333333335</v>
      </c>
      <c r="X35" s="240">
        <f>VLOOKUP(B35,'[2]Prisustvo za anketu'!$A$9:$AI$221,35,FALSE)</f>
        <v>1</v>
      </c>
      <c r="Y35" s="240">
        <f t="shared" si="6"/>
        <v>0.96666666666666667</v>
      </c>
      <c r="Z35" s="239">
        <f t="shared" si="3"/>
        <v>5</v>
      </c>
      <c r="AA35" s="241" t="str">
        <f t="shared" si="4"/>
        <v>DA</v>
      </c>
      <c r="AB35" s="77" t="str">
        <f t="shared" si="7"/>
        <v>da</v>
      </c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</row>
    <row r="36" spans="1:42" s="242" customFormat="1" x14ac:dyDescent="0.2">
      <c r="A36" s="229">
        <f t="shared" si="0"/>
        <v>27</v>
      </c>
      <c r="B36" s="230" t="s">
        <v>219</v>
      </c>
      <c r="C36" s="231" t="s">
        <v>440</v>
      </c>
      <c r="D36" s="230"/>
      <c r="E36" s="232"/>
      <c r="F36" s="230" t="s">
        <v>600</v>
      </c>
      <c r="G36" s="233" t="s">
        <v>600</v>
      </c>
      <c r="H36" s="234" t="s">
        <v>600</v>
      </c>
      <c r="I36" s="235"/>
      <c r="J36" s="236"/>
      <c r="K36" s="236"/>
      <c r="L36" s="236" t="s">
        <v>600</v>
      </c>
      <c r="M36" s="236" t="s">
        <v>600</v>
      </c>
      <c r="N36" s="236" t="s">
        <v>600</v>
      </c>
      <c r="O36" s="236" t="s">
        <v>600</v>
      </c>
      <c r="P36" s="236"/>
      <c r="Q36" s="248"/>
      <c r="R36" s="234"/>
      <c r="S36" s="237" t="s">
        <v>600</v>
      </c>
      <c r="T36" s="238"/>
      <c r="U36" s="238"/>
      <c r="V36" s="239">
        <v>9</v>
      </c>
      <c r="W36" s="240">
        <f t="shared" si="2"/>
        <v>0.6</v>
      </c>
      <c r="X36" s="240">
        <f>VLOOKUP(B36,'[2]Prisustvo za anketu'!$A$9:$AI$221,35,FALSE)</f>
        <v>0.66666666666666663</v>
      </c>
      <c r="Y36" s="240">
        <f t="shared" si="6"/>
        <v>0.6333333333333333</v>
      </c>
      <c r="Z36" s="239">
        <f t="shared" si="3"/>
        <v>2</v>
      </c>
      <c r="AA36" s="241" t="str">
        <f t="shared" si="4"/>
        <v>DA</v>
      </c>
      <c r="AB36" s="77" t="str">
        <f t="shared" si="7"/>
        <v>da</v>
      </c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</row>
    <row r="37" spans="1:42" s="242" customFormat="1" x14ac:dyDescent="0.2">
      <c r="A37" s="229">
        <f t="shared" si="0"/>
        <v>28</v>
      </c>
      <c r="B37" s="230" t="s">
        <v>220</v>
      </c>
      <c r="C37" s="231" t="s">
        <v>441</v>
      </c>
      <c r="D37" s="230"/>
      <c r="E37" s="232"/>
      <c r="F37" s="230" t="s">
        <v>600</v>
      </c>
      <c r="G37" s="233" t="s">
        <v>600</v>
      </c>
      <c r="H37" s="234" t="s">
        <v>600</v>
      </c>
      <c r="I37" s="235" t="s">
        <v>600</v>
      </c>
      <c r="J37" s="236"/>
      <c r="K37" s="236"/>
      <c r="L37" s="236" t="s">
        <v>600</v>
      </c>
      <c r="M37" s="236" t="s">
        <v>600</v>
      </c>
      <c r="N37" s="236" t="s">
        <v>600</v>
      </c>
      <c r="O37" s="236" t="s">
        <v>600</v>
      </c>
      <c r="P37" s="236"/>
      <c r="Q37" s="248"/>
      <c r="R37" s="234" t="s">
        <v>600</v>
      </c>
      <c r="S37" s="237"/>
      <c r="T37" s="238"/>
      <c r="U37" s="238"/>
      <c r="V37" s="239">
        <v>10</v>
      </c>
      <c r="W37" s="240">
        <f t="shared" si="2"/>
        <v>0.66666666666666663</v>
      </c>
      <c r="X37" s="240">
        <f>VLOOKUP(B37,'[2]Prisustvo za anketu'!$A$9:$AI$221,35,FALSE)</f>
        <v>0.93939393939393934</v>
      </c>
      <c r="Y37" s="240">
        <f t="shared" si="6"/>
        <v>0.80303030303030298</v>
      </c>
      <c r="Z37" s="239">
        <f t="shared" si="3"/>
        <v>4</v>
      </c>
      <c r="AA37" s="241" t="str">
        <f t="shared" si="4"/>
        <v>DA</v>
      </c>
      <c r="AB37" s="77" t="str">
        <f t="shared" si="7"/>
        <v>da</v>
      </c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</row>
    <row r="38" spans="1:42" s="242" customFormat="1" x14ac:dyDescent="0.2">
      <c r="A38" s="229">
        <f t="shared" si="0"/>
        <v>29</v>
      </c>
      <c r="B38" s="230" t="s">
        <v>159</v>
      </c>
      <c r="C38" s="231" t="s">
        <v>160</v>
      </c>
      <c r="D38" s="230"/>
      <c r="E38" s="232"/>
      <c r="F38" s="230"/>
      <c r="G38" s="233" t="s">
        <v>600</v>
      </c>
      <c r="H38" s="234" t="s">
        <v>600</v>
      </c>
      <c r="I38" s="235"/>
      <c r="J38" s="236"/>
      <c r="K38" s="236"/>
      <c r="L38" s="236" t="s">
        <v>600</v>
      </c>
      <c r="M38" s="236" t="s">
        <v>600</v>
      </c>
      <c r="N38" s="236" t="s">
        <v>600</v>
      </c>
      <c r="O38" s="236" t="s">
        <v>600</v>
      </c>
      <c r="P38" s="236"/>
      <c r="Q38" s="236"/>
      <c r="R38" s="234" t="s">
        <v>600</v>
      </c>
      <c r="S38" s="237" t="s">
        <v>600</v>
      </c>
      <c r="T38" s="238"/>
      <c r="U38" s="238"/>
      <c r="V38" s="239">
        <v>9</v>
      </c>
      <c r="W38" s="240">
        <f t="shared" si="2"/>
        <v>0.6</v>
      </c>
      <c r="X38" s="240">
        <f>VLOOKUP(B38,'[2]Prisustvo za anketu'!$A$9:$AI$221,35,FALSE)</f>
        <v>0.92424242424242431</v>
      </c>
      <c r="Y38" s="240">
        <f t="shared" si="6"/>
        <v>0.7621212121212122</v>
      </c>
      <c r="Z38" s="239">
        <f t="shared" si="3"/>
        <v>3</v>
      </c>
      <c r="AA38" s="241" t="str">
        <f t="shared" si="4"/>
        <v>DA</v>
      </c>
      <c r="AB38" s="77" t="str">
        <f t="shared" si="7"/>
        <v>da</v>
      </c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</row>
    <row r="39" spans="1:42" s="242" customFormat="1" x14ac:dyDescent="0.2">
      <c r="A39" s="229">
        <f t="shared" si="0"/>
        <v>30</v>
      </c>
      <c r="B39" s="230" t="s">
        <v>221</v>
      </c>
      <c r="C39" s="231" t="s">
        <v>442</v>
      </c>
      <c r="D39" s="230"/>
      <c r="E39" s="232"/>
      <c r="F39" s="230" t="s">
        <v>600</v>
      </c>
      <c r="G39" s="233" t="s">
        <v>600</v>
      </c>
      <c r="H39" s="234" t="s">
        <v>600</v>
      </c>
      <c r="I39" s="235" t="s">
        <v>600</v>
      </c>
      <c r="J39" s="236"/>
      <c r="K39" s="236"/>
      <c r="L39" s="236" t="s">
        <v>600</v>
      </c>
      <c r="M39" s="236" t="s">
        <v>600</v>
      </c>
      <c r="N39" s="236" t="s">
        <v>600</v>
      </c>
      <c r="O39" s="236" t="s">
        <v>600</v>
      </c>
      <c r="P39" s="236"/>
      <c r="Q39" s="236"/>
      <c r="R39" s="234" t="s">
        <v>600</v>
      </c>
      <c r="S39" s="237"/>
      <c r="T39" s="238"/>
      <c r="U39" s="238"/>
      <c r="V39" s="239">
        <f t="shared" si="1"/>
        <v>9</v>
      </c>
      <c r="W39" s="240">
        <f t="shared" si="2"/>
        <v>0.6</v>
      </c>
      <c r="X39" s="240">
        <f>VLOOKUP(B39,'[2]Prisustvo za anketu'!$A$9:$AI$221,35,FALSE)</f>
        <v>0.71212121212121204</v>
      </c>
      <c r="Y39" s="240">
        <f t="shared" si="6"/>
        <v>0.65606060606060601</v>
      </c>
      <c r="Z39" s="239">
        <f t="shared" si="3"/>
        <v>2</v>
      </c>
      <c r="AA39" s="241" t="str">
        <f t="shared" si="4"/>
        <v>DA</v>
      </c>
      <c r="AB39" s="77" t="str">
        <f t="shared" si="7"/>
        <v>da</v>
      </c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</row>
    <row r="40" spans="1:42" s="242" customFormat="1" x14ac:dyDescent="0.2">
      <c r="A40" s="229">
        <f t="shared" si="0"/>
        <v>31</v>
      </c>
      <c r="B40" s="230" t="s">
        <v>140</v>
      </c>
      <c r="C40" s="231" t="s">
        <v>141</v>
      </c>
      <c r="D40" s="230"/>
      <c r="E40" s="232"/>
      <c r="F40" s="230"/>
      <c r="G40" s="233" t="s">
        <v>600</v>
      </c>
      <c r="H40" s="234" t="s">
        <v>600</v>
      </c>
      <c r="I40" s="235" t="s">
        <v>600</v>
      </c>
      <c r="J40" s="236"/>
      <c r="K40" s="236"/>
      <c r="L40" s="236" t="s">
        <v>600</v>
      </c>
      <c r="M40" s="236" t="s">
        <v>600</v>
      </c>
      <c r="N40" s="236" t="s">
        <v>600</v>
      </c>
      <c r="O40" s="236" t="s">
        <v>600</v>
      </c>
      <c r="P40" s="236"/>
      <c r="Q40" s="236"/>
      <c r="R40" s="234" t="s">
        <v>600</v>
      </c>
      <c r="S40" s="237" t="s">
        <v>600</v>
      </c>
      <c r="T40" s="238"/>
      <c r="U40" s="238"/>
      <c r="V40" s="239">
        <v>10</v>
      </c>
      <c r="W40" s="240">
        <f t="shared" si="2"/>
        <v>0.66666666666666663</v>
      </c>
      <c r="X40" s="240">
        <f>VLOOKUP(B40,'[2]Prisustvo za anketu'!$A$9:$AI$221,35,FALSE)</f>
        <v>0.92424242424242431</v>
      </c>
      <c r="Y40" s="240">
        <f t="shared" si="6"/>
        <v>0.79545454545454541</v>
      </c>
      <c r="Z40" s="239">
        <f t="shared" si="3"/>
        <v>3</v>
      </c>
      <c r="AA40" s="241" t="str">
        <f t="shared" si="4"/>
        <v>DA</v>
      </c>
      <c r="AB40" s="77" t="str">
        <f t="shared" si="7"/>
        <v>da</v>
      </c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</row>
    <row r="41" spans="1:42" s="242" customFormat="1" x14ac:dyDescent="0.2">
      <c r="A41" s="229">
        <f t="shared" si="0"/>
        <v>32</v>
      </c>
      <c r="B41" s="230" t="s">
        <v>222</v>
      </c>
      <c r="C41" s="231" t="s">
        <v>443</v>
      </c>
      <c r="D41" s="230"/>
      <c r="E41" s="232"/>
      <c r="F41" s="230"/>
      <c r="G41" s="233" t="s">
        <v>600</v>
      </c>
      <c r="H41" s="234" t="s">
        <v>600</v>
      </c>
      <c r="I41" s="235" t="s">
        <v>600</v>
      </c>
      <c r="J41" s="236"/>
      <c r="K41" s="236"/>
      <c r="L41" s="236" t="s">
        <v>600</v>
      </c>
      <c r="M41" s="236" t="s">
        <v>600</v>
      </c>
      <c r="N41" s="236" t="s">
        <v>600</v>
      </c>
      <c r="O41" s="236" t="s">
        <v>600</v>
      </c>
      <c r="P41" s="236"/>
      <c r="Q41" s="236"/>
      <c r="R41" s="234" t="s">
        <v>600</v>
      </c>
      <c r="S41" s="237"/>
      <c r="T41" s="238"/>
      <c r="U41" s="238"/>
      <c r="V41" s="239">
        <v>9</v>
      </c>
      <c r="W41" s="240">
        <f t="shared" si="2"/>
        <v>0.6</v>
      </c>
      <c r="X41" s="240">
        <f>VLOOKUP(B41,'[2]Prisustvo za anketu'!$A$9:$AI$221,35,FALSE)</f>
        <v>0.92424242424242431</v>
      </c>
      <c r="Y41" s="240">
        <f t="shared" si="6"/>
        <v>0.7621212121212122</v>
      </c>
      <c r="Z41" s="239">
        <f t="shared" si="3"/>
        <v>3</v>
      </c>
      <c r="AA41" s="241" t="str">
        <f t="shared" si="4"/>
        <v>DA</v>
      </c>
      <c r="AB41" s="77" t="str">
        <f t="shared" si="7"/>
        <v>da</v>
      </c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</row>
    <row r="42" spans="1:42" s="242" customFormat="1" x14ac:dyDescent="0.2">
      <c r="A42" s="229">
        <f t="shared" si="0"/>
        <v>33</v>
      </c>
      <c r="B42" s="230" t="s">
        <v>223</v>
      </c>
      <c r="C42" s="231" t="s">
        <v>444</v>
      </c>
      <c r="D42" s="230"/>
      <c r="E42" s="232"/>
      <c r="F42" s="230" t="s">
        <v>600</v>
      </c>
      <c r="G42" s="233" t="s">
        <v>600</v>
      </c>
      <c r="H42" s="234" t="s">
        <v>600</v>
      </c>
      <c r="I42" s="235" t="s">
        <v>600</v>
      </c>
      <c r="J42" s="236" t="s">
        <v>600</v>
      </c>
      <c r="K42" s="236" t="s">
        <v>600</v>
      </c>
      <c r="L42" s="236" t="s">
        <v>600</v>
      </c>
      <c r="M42" s="236" t="s">
        <v>600</v>
      </c>
      <c r="N42" s="236" t="s">
        <v>600</v>
      </c>
      <c r="O42" s="236" t="s">
        <v>600</v>
      </c>
      <c r="P42" s="236" t="s">
        <v>600</v>
      </c>
      <c r="Q42" s="236" t="s">
        <v>600</v>
      </c>
      <c r="R42" s="234"/>
      <c r="S42" s="237" t="s">
        <v>600</v>
      </c>
      <c r="T42" s="238"/>
      <c r="U42" s="238" t="s">
        <v>600</v>
      </c>
      <c r="V42" s="239">
        <f t="shared" ref="V42:V71" si="8">COUNTIF(D42:U42,"+")</f>
        <v>14</v>
      </c>
      <c r="W42" s="240">
        <f t="shared" si="2"/>
        <v>0.93333333333333335</v>
      </c>
      <c r="X42" s="240">
        <f>VLOOKUP(B42,'[2]Prisustvo za anketu'!$A$9:$AI$221,35,FALSE)</f>
        <v>0.77272727272727271</v>
      </c>
      <c r="Y42" s="240">
        <f t="shared" si="6"/>
        <v>0.85303030303030303</v>
      </c>
      <c r="Z42" s="239">
        <f t="shared" si="3"/>
        <v>4</v>
      </c>
      <c r="AA42" s="241" t="str">
        <f t="shared" si="4"/>
        <v>DA</v>
      </c>
      <c r="AB42" s="77" t="str">
        <f t="shared" si="7"/>
        <v>da</v>
      </c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</row>
    <row r="43" spans="1:42" s="242" customFormat="1" x14ac:dyDescent="0.2">
      <c r="A43" s="229">
        <f t="shared" si="0"/>
        <v>34</v>
      </c>
      <c r="B43" s="230" t="s">
        <v>224</v>
      </c>
      <c r="C43" s="231" t="s">
        <v>445</v>
      </c>
      <c r="D43" s="230"/>
      <c r="E43" s="232"/>
      <c r="F43" s="230" t="s">
        <v>600</v>
      </c>
      <c r="G43" s="233" t="s">
        <v>600</v>
      </c>
      <c r="H43" s="234" t="s">
        <v>600</v>
      </c>
      <c r="I43" s="235" t="s">
        <v>600</v>
      </c>
      <c r="J43" s="236" t="s">
        <v>600</v>
      </c>
      <c r="K43" s="236" t="s">
        <v>600</v>
      </c>
      <c r="L43" s="236" t="s">
        <v>600</v>
      </c>
      <c r="M43" s="236" t="s">
        <v>600</v>
      </c>
      <c r="N43" s="236" t="s">
        <v>600</v>
      </c>
      <c r="O43" s="236" t="s">
        <v>600</v>
      </c>
      <c r="P43" s="236" t="s">
        <v>600</v>
      </c>
      <c r="Q43" s="236" t="s">
        <v>600</v>
      </c>
      <c r="R43" s="234" t="s">
        <v>600</v>
      </c>
      <c r="S43" s="237" t="s">
        <v>600</v>
      </c>
      <c r="T43" s="238"/>
      <c r="U43" s="238" t="s">
        <v>600</v>
      </c>
      <c r="V43" s="239">
        <f t="shared" si="8"/>
        <v>15</v>
      </c>
      <c r="W43" s="240">
        <f t="shared" si="2"/>
        <v>1</v>
      </c>
      <c r="X43" s="240">
        <f>VLOOKUP(B43,'[2]Prisustvo za anketu'!$A$9:$AI$221,35,FALSE)</f>
        <v>0.85606060606060608</v>
      </c>
      <c r="Y43" s="240">
        <f t="shared" si="6"/>
        <v>0.92803030303030298</v>
      </c>
      <c r="Z43" s="239">
        <f t="shared" si="3"/>
        <v>5</v>
      </c>
      <c r="AA43" s="241" t="str">
        <f t="shared" si="4"/>
        <v>DA</v>
      </c>
      <c r="AB43" s="77" t="str">
        <f t="shared" si="7"/>
        <v>da</v>
      </c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</row>
    <row r="44" spans="1:42" s="242" customFormat="1" x14ac:dyDescent="0.2">
      <c r="A44" s="229">
        <f t="shared" si="0"/>
        <v>35</v>
      </c>
      <c r="B44" s="230" t="s">
        <v>225</v>
      </c>
      <c r="C44" s="231" t="s">
        <v>446</v>
      </c>
      <c r="D44" s="230"/>
      <c r="E44" s="232"/>
      <c r="F44" s="230" t="s">
        <v>600</v>
      </c>
      <c r="G44" s="233" t="s">
        <v>600</v>
      </c>
      <c r="H44" s="234" t="s">
        <v>600</v>
      </c>
      <c r="I44" s="235"/>
      <c r="J44" s="236"/>
      <c r="K44" s="236"/>
      <c r="L44" s="236" t="s">
        <v>600</v>
      </c>
      <c r="M44" s="236" t="s">
        <v>600</v>
      </c>
      <c r="N44" s="236" t="s">
        <v>600</v>
      </c>
      <c r="O44" s="236" t="s">
        <v>600</v>
      </c>
      <c r="P44" s="236"/>
      <c r="Q44" s="236" t="s">
        <v>600</v>
      </c>
      <c r="R44" s="234" t="s">
        <v>600</v>
      </c>
      <c r="S44" s="237"/>
      <c r="T44" s="238"/>
      <c r="U44" s="238"/>
      <c r="V44" s="239">
        <f t="shared" si="8"/>
        <v>9</v>
      </c>
      <c r="W44" s="240">
        <f t="shared" si="2"/>
        <v>0.6</v>
      </c>
      <c r="X44" s="240">
        <f>VLOOKUP(B44,'[2]Prisustvo za anketu'!$A$9:$AI$221,35,FALSE)</f>
        <v>0.51515151515151514</v>
      </c>
      <c r="Y44" s="240">
        <f>AVERAGEA(W44:X44)</f>
        <v>0.55757575757575761</v>
      </c>
      <c r="Z44" s="239">
        <f t="shared" si="3"/>
        <v>1</v>
      </c>
      <c r="AA44" s="241" t="str">
        <f t="shared" si="4"/>
        <v>DA</v>
      </c>
      <c r="AB44" s="77" t="str">
        <f t="shared" si="7"/>
        <v>da</v>
      </c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</row>
    <row r="45" spans="1:42" s="242" customFormat="1" x14ac:dyDescent="0.2">
      <c r="A45" s="229">
        <f t="shared" si="0"/>
        <v>36</v>
      </c>
      <c r="B45" s="230" t="s">
        <v>228</v>
      </c>
      <c r="C45" s="231" t="s">
        <v>449</v>
      </c>
      <c r="D45" s="230"/>
      <c r="E45" s="232"/>
      <c r="F45" s="230" t="s">
        <v>600</v>
      </c>
      <c r="G45" s="233" t="s">
        <v>600</v>
      </c>
      <c r="H45" s="234" t="s">
        <v>600</v>
      </c>
      <c r="I45" s="235" t="s">
        <v>600</v>
      </c>
      <c r="J45" s="236"/>
      <c r="K45" s="236" t="s">
        <v>600</v>
      </c>
      <c r="L45" s="236"/>
      <c r="M45" s="236" t="s">
        <v>600</v>
      </c>
      <c r="N45" s="243"/>
      <c r="O45" s="236" t="s">
        <v>600</v>
      </c>
      <c r="P45" s="236" t="s">
        <v>600</v>
      </c>
      <c r="Q45" s="248" t="s">
        <v>600</v>
      </c>
      <c r="R45" s="234" t="s">
        <v>600</v>
      </c>
      <c r="S45" s="237"/>
      <c r="T45" s="238"/>
      <c r="U45" s="238" t="s">
        <v>600</v>
      </c>
      <c r="V45" s="239">
        <f t="shared" si="8"/>
        <v>11</v>
      </c>
      <c r="W45" s="240">
        <f t="shared" si="2"/>
        <v>0.73333333333333328</v>
      </c>
      <c r="X45" s="240">
        <f>VLOOKUP(B45,'[2]Prisustvo za anketu'!$A$9:$AI$221,35,FALSE)</f>
        <v>1</v>
      </c>
      <c r="Y45" s="240">
        <f>AVERAGEA(W45:X45)</f>
        <v>0.8666666666666667</v>
      </c>
      <c r="Z45" s="239">
        <f t="shared" si="3"/>
        <v>4</v>
      </c>
      <c r="AA45" s="241" t="str">
        <f t="shared" si="4"/>
        <v>DA</v>
      </c>
      <c r="AB45" s="77" t="str">
        <f t="shared" si="7"/>
        <v>da</v>
      </c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</row>
    <row r="46" spans="1:42" s="242" customFormat="1" x14ac:dyDescent="0.2">
      <c r="A46" s="229">
        <f t="shared" si="0"/>
        <v>37</v>
      </c>
      <c r="B46" s="230" t="s">
        <v>230</v>
      </c>
      <c r="C46" s="231" t="s">
        <v>451</v>
      </c>
      <c r="D46" s="230"/>
      <c r="E46" s="232"/>
      <c r="F46" s="230" t="s">
        <v>600</v>
      </c>
      <c r="G46" s="233" t="s">
        <v>600</v>
      </c>
      <c r="H46" s="234" t="s">
        <v>600</v>
      </c>
      <c r="I46" s="235" t="s">
        <v>600</v>
      </c>
      <c r="J46" s="236"/>
      <c r="K46" s="236"/>
      <c r="L46" s="236" t="s">
        <v>600</v>
      </c>
      <c r="M46" s="236" t="s">
        <v>600</v>
      </c>
      <c r="N46" s="243" t="s">
        <v>600</v>
      </c>
      <c r="O46" s="236" t="s">
        <v>600</v>
      </c>
      <c r="P46" s="236"/>
      <c r="Q46" s="248"/>
      <c r="R46" s="234" t="s">
        <v>600</v>
      </c>
      <c r="S46" s="237" t="s">
        <v>600</v>
      </c>
      <c r="T46" s="238"/>
      <c r="U46" s="238"/>
      <c r="V46" s="239">
        <v>11</v>
      </c>
      <c r="W46" s="240">
        <f t="shared" si="2"/>
        <v>0.73333333333333328</v>
      </c>
      <c r="X46" s="240">
        <f>VLOOKUP(B46,'[2]Prisustvo za anketu'!$A$9:$AI$221,35,FALSE)</f>
        <v>1</v>
      </c>
      <c r="Y46" s="240">
        <f t="shared" ref="Y46:Y109" si="9">AVERAGE(W46:X46)</f>
        <v>0.8666666666666667</v>
      </c>
      <c r="Z46" s="239">
        <f t="shared" si="3"/>
        <v>4</v>
      </c>
      <c r="AA46" s="241" t="str">
        <f t="shared" si="4"/>
        <v>DA</v>
      </c>
      <c r="AB46" s="77" t="str">
        <f t="shared" si="7"/>
        <v>da</v>
      </c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</row>
    <row r="47" spans="1:42" s="242" customFormat="1" x14ac:dyDescent="0.2">
      <c r="A47" s="229">
        <f t="shared" si="0"/>
        <v>38</v>
      </c>
      <c r="B47" s="230" t="s">
        <v>231</v>
      </c>
      <c r="C47" s="231" t="s">
        <v>452</v>
      </c>
      <c r="D47" s="230"/>
      <c r="E47" s="232"/>
      <c r="F47" s="230" t="s">
        <v>600</v>
      </c>
      <c r="G47" s="233" t="s">
        <v>600</v>
      </c>
      <c r="H47" s="234"/>
      <c r="I47" s="235"/>
      <c r="J47" s="236"/>
      <c r="K47" s="236"/>
      <c r="L47" s="236" t="s">
        <v>600</v>
      </c>
      <c r="M47" s="236" t="s">
        <v>600</v>
      </c>
      <c r="N47" s="243" t="s">
        <v>600</v>
      </c>
      <c r="O47" s="236"/>
      <c r="P47" s="236"/>
      <c r="Q47" s="248"/>
      <c r="R47" s="234"/>
      <c r="S47" s="237"/>
      <c r="T47" s="238"/>
      <c r="U47" s="238"/>
      <c r="V47" s="239">
        <f t="shared" si="8"/>
        <v>5</v>
      </c>
      <c r="W47" s="240">
        <f t="shared" si="2"/>
        <v>0.33333333333333331</v>
      </c>
      <c r="X47" s="240">
        <f>VLOOKUP(B47,'[2]Prisustvo za anketu'!$A$9:$AI$221,35,FALSE)</f>
        <v>0.76515151515151514</v>
      </c>
      <c r="Y47" s="240">
        <f t="shared" si="9"/>
        <v>0.5492424242424242</v>
      </c>
      <c r="Z47" s="239">
        <f t="shared" si="3"/>
        <v>1</v>
      </c>
      <c r="AA47" s="241" t="str">
        <f t="shared" si="4"/>
        <v>DA</v>
      </c>
      <c r="AB47" s="77" t="s">
        <v>998</v>
      </c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</row>
    <row r="48" spans="1:42" s="242" customFormat="1" x14ac:dyDescent="0.2">
      <c r="A48" s="229">
        <f t="shared" si="0"/>
        <v>39</v>
      </c>
      <c r="B48" s="230" t="s">
        <v>232</v>
      </c>
      <c r="C48" s="231" t="s">
        <v>453</v>
      </c>
      <c r="D48" s="230" t="s">
        <v>600</v>
      </c>
      <c r="E48" s="232"/>
      <c r="F48" s="230"/>
      <c r="G48" s="233" t="s">
        <v>600</v>
      </c>
      <c r="H48" s="234" t="s">
        <v>600</v>
      </c>
      <c r="I48" s="235" t="s">
        <v>600</v>
      </c>
      <c r="J48" s="236"/>
      <c r="K48" s="236"/>
      <c r="L48" s="236" t="s">
        <v>600</v>
      </c>
      <c r="M48" s="236" t="s">
        <v>600</v>
      </c>
      <c r="N48" s="236" t="s">
        <v>600</v>
      </c>
      <c r="O48" s="236" t="s">
        <v>600</v>
      </c>
      <c r="P48" s="236" t="s">
        <v>600</v>
      </c>
      <c r="Q48" s="248"/>
      <c r="R48" s="234" t="s">
        <v>600</v>
      </c>
      <c r="S48" s="237" t="s">
        <v>600</v>
      </c>
      <c r="T48" s="238"/>
      <c r="U48" s="238"/>
      <c r="V48" s="239">
        <v>12</v>
      </c>
      <c r="W48" s="240">
        <f t="shared" si="2"/>
        <v>0.8</v>
      </c>
      <c r="X48" s="240">
        <f>VLOOKUP(B48,'[2]Prisustvo za anketu'!$A$9:$AI$221,35,FALSE)</f>
        <v>0.93181818181818188</v>
      </c>
      <c r="Y48" s="240">
        <f t="shared" si="9"/>
        <v>0.86590909090909096</v>
      </c>
      <c r="Z48" s="239">
        <f t="shared" si="3"/>
        <v>4</v>
      </c>
      <c r="AA48" s="241" t="str">
        <f t="shared" si="4"/>
        <v>DA</v>
      </c>
      <c r="AB48" s="77" t="str">
        <f>IF(W48&gt;=50%,"da","IF(X10&gt;=50%,da)")</f>
        <v>da</v>
      </c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</row>
    <row r="49" spans="1:42" s="242" customFormat="1" ht="13.5" thickBot="1" x14ac:dyDescent="0.25">
      <c r="A49" s="229">
        <f t="shared" si="0"/>
        <v>40</v>
      </c>
      <c r="B49" s="230" t="s">
        <v>150</v>
      </c>
      <c r="C49" s="231" t="s">
        <v>151</v>
      </c>
      <c r="D49" s="230"/>
      <c r="E49" s="232"/>
      <c r="F49" s="230"/>
      <c r="G49" s="233" t="s">
        <v>600</v>
      </c>
      <c r="H49" s="234" t="s">
        <v>600</v>
      </c>
      <c r="I49" s="235" t="s">
        <v>600</v>
      </c>
      <c r="J49" s="236"/>
      <c r="K49" s="236"/>
      <c r="L49" s="236" t="s">
        <v>600</v>
      </c>
      <c r="M49" s="236" t="s">
        <v>600</v>
      </c>
      <c r="N49" s="236" t="s">
        <v>600</v>
      </c>
      <c r="O49" s="236" t="s">
        <v>600</v>
      </c>
      <c r="P49" s="236" t="s">
        <v>600</v>
      </c>
      <c r="Q49" s="236"/>
      <c r="R49" s="234" t="s">
        <v>600</v>
      </c>
      <c r="S49" s="237" t="s">
        <v>600</v>
      </c>
      <c r="T49" s="238"/>
      <c r="U49" s="238"/>
      <c r="V49" s="239">
        <v>11</v>
      </c>
      <c r="W49" s="240">
        <f t="shared" si="2"/>
        <v>0.73333333333333328</v>
      </c>
      <c r="X49" s="240">
        <f>VLOOKUP(B49,'[2]Prisustvo za anketu'!$A$9:$AI$221,35,FALSE)</f>
        <v>1</v>
      </c>
      <c r="Y49" s="240">
        <f t="shared" si="9"/>
        <v>0.8666666666666667</v>
      </c>
      <c r="Z49" s="239">
        <f t="shared" si="3"/>
        <v>4</v>
      </c>
      <c r="AA49" s="241" t="str">
        <f t="shared" si="4"/>
        <v>DA</v>
      </c>
      <c r="AB49" s="77" t="str">
        <f>IF(W49&gt;=50%,"da","IF(X10&gt;=50%,da)")</f>
        <v>da</v>
      </c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</row>
    <row r="50" spans="1:42" s="271" customFormat="1" ht="13.5" thickBot="1" x14ac:dyDescent="0.25">
      <c r="A50" s="229">
        <f t="shared" si="0"/>
        <v>41</v>
      </c>
      <c r="B50" s="260" t="s">
        <v>233</v>
      </c>
      <c r="C50" s="261" t="s">
        <v>454</v>
      </c>
      <c r="D50" s="260"/>
      <c r="E50" s="262"/>
      <c r="F50" s="260"/>
      <c r="G50" s="263" t="s">
        <v>600</v>
      </c>
      <c r="H50" s="264" t="s">
        <v>600</v>
      </c>
      <c r="I50" s="265" t="s">
        <v>600</v>
      </c>
      <c r="J50" s="266"/>
      <c r="K50" s="266"/>
      <c r="L50" s="266" t="s">
        <v>600</v>
      </c>
      <c r="M50" s="266" t="s">
        <v>600</v>
      </c>
      <c r="N50" s="266" t="s">
        <v>600</v>
      </c>
      <c r="O50" s="266"/>
      <c r="P50" s="266"/>
      <c r="Q50" s="266"/>
      <c r="R50" s="264" t="s">
        <v>600</v>
      </c>
      <c r="S50" s="268"/>
      <c r="T50" s="269"/>
      <c r="U50" s="269"/>
      <c r="V50" s="239">
        <v>8</v>
      </c>
      <c r="W50" s="270">
        <f t="shared" si="2"/>
        <v>0.53333333333333333</v>
      </c>
      <c r="X50" s="270">
        <f>VLOOKUP(B50,'[2]Prisustvo za anketu'!$A$9:$AI$221,35,FALSE)</f>
        <v>1</v>
      </c>
      <c r="Y50" s="240">
        <f t="shared" si="9"/>
        <v>0.76666666666666661</v>
      </c>
      <c r="Z50" s="239">
        <f t="shared" si="3"/>
        <v>3</v>
      </c>
      <c r="AA50" s="241" t="str">
        <f t="shared" si="4"/>
        <v>DA</v>
      </c>
      <c r="AB50" s="77" t="str">
        <f>IF(W50&gt;=50%,"da","IF(X10&gt;=50%,da)")</f>
        <v>da</v>
      </c>
      <c r="AC50" s="200"/>
      <c r="AD50" s="200"/>
      <c r="AE50" s="200"/>
      <c r="AF50" s="200"/>
      <c r="AG50" s="200"/>
      <c r="AH50" s="200"/>
      <c r="AI50" s="200"/>
      <c r="AJ50" s="200"/>
      <c r="AK50" s="200"/>
      <c r="AL50" s="200"/>
      <c r="AM50" s="200"/>
      <c r="AN50" s="200"/>
      <c r="AO50" s="200"/>
      <c r="AP50" s="200"/>
    </row>
    <row r="51" spans="1:42" s="271" customFormat="1" ht="13.5" thickBot="1" x14ac:dyDescent="0.25">
      <c r="A51" s="229">
        <f t="shared" si="0"/>
        <v>42</v>
      </c>
      <c r="B51" s="260" t="s">
        <v>234</v>
      </c>
      <c r="C51" s="261" t="s">
        <v>455</v>
      </c>
      <c r="D51" s="260"/>
      <c r="E51" s="262"/>
      <c r="F51" s="260" t="s">
        <v>600</v>
      </c>
      <c r="G51" s="263" t="s">
        <v>600</v>
      </c>
      <c r="H51" s="264" t="s">
        <v>600</v>
      </c>
      <c r="I51" s="265" t="s">
        <v>600</v>
      </c>
      <c r="J51" s="266"/>
      <c r="K51" s="266"/>
      <c r="L51" s="266" t="s">
        <v>600</v>
      </c>
      <c r="M51" s="266" t="s">
        <v>600</v>
      </c>
      <c r="N51" s="266" t="s">
        <v>600</v>
      </c>
      <c r="O51" s="266" t="s">
        <v>600</v>
      </c>
      <c r="P51" s="266"/>
      <c r="Q51" s="266"/>
      <c r="R51" s="264"/>
      <c r="S51" s="268"/>
      <c r="T51" s="269"/>
      <c r="U51" s="269"/>
      <c r="V51" s="239">
        <f t="shared" si="8"/>
        <v>8</v>
      </c>
      <c r="W51" s="270">
        <f t="shared" si="2"/>
        <v>0.53333333333333333</v>
      </c>
      <c r="X51" s="270">
        <f>VLOOKUP(B51,'[2]Prisustvo za anketu'!$A$9:$AI$221,35,FALSE)</f>
        <v>0.50757575757575757</v>
      </c>
      <c r="Y51" s="240">
        <f t="shared" si="9"/>
        <v>0.5204545454545455</v>
      </c>
      <c r="Z51" s="239">
        <f t="shared" si="3"/>
        <v>1</v>
      </c>
      <c r="AA51" s="241" t="str">
        <f t="shared" si="4"/>
        <v>DA</v>
      </c>
      <c r="AB51" s="77" t="str">
        <f>IF(W51&gt;=50%,"da","IF(X10&gt;=50%,da)")</f>
        <v>da</v>
      </c>
      <c r="AC51" s="200"/>
      <c r="AD51" s="200"/>
      <c r="AE51" s="200"/>
      <c r="AF51" s="200"/>
      <c r="AG51" s="200"/>
      <c r="AH51" s="200"/>
      <c r="AI51" s="200"/>
      <c r="AJ51" s="200"/>
      <c r="AK51" s="200"/>
      <c r="AL51" s="200"/>
      <c r="AM51" s="200"/>
      <c r="AN51" s="200"/>
      <c r="AO51" s="200"/>
      <c r="AP51" s="200"/>
    </row>
    <row r="52" spans="1:42" s="242" customFormat="1" x14ac:dyDescent="0.2">
      <c r="A52" s="229">
        <f t="shared" si="0"/>
        <v>43</v>
      </c>
      <c r="B52" s="230" t="s">
        <v>236</v>
      </c>
      <c r="C52" s="231" t="s">
        <v>457</v>
      </c>
      <c r="D52" s="230"/>
      <c r="E52" s="232"/>
      <c r="F52" s="230"/>
      <c r="G52" s="233" t="s">
        <v>600</v>
      </c>
      <c r="H52" s="234" t="s">
        <v>600</v>
      </c>
      <c r="I52" s="235" t="s">
        <v>600</v>
      </c>
      <c r="J52" s="236"/>
      <c r="K52" s="236" t="s">
        <v>600</v>
      </c>
      <c r="L52" s="236"/>
      <c r="M52" s="236" t="s">
        <v>600</v>
      </c>
      <c r="N52" s="243"/>
      <c r="O52" s="236" t="s">
        <v>600</v>
      </c>
      <c r="P52" s="236" t="s">
        <v>600</v>
      </c>
      <c r="Q52" s="248" t="s">
        <v>600</v>
      </c>
      <c r="R52" s="234" t="s">
        <v>600</v>
      </c>
      <c r="S52" s="237" t="s">
        <v>600</v>
      </c>
      <c r="T52" s="238"/>
      <c r="U52" s="238" t="s">
        <v>600</v>
      </c>
      <c r="V52" s="239">
        <f t="shared" si="8"/>
        <v>11</v>
      </c>
      <c r="W52" s="240">
        <f t="shared" si="2"/>
        <v>0.73333333333333328</v>
      </c>
      <c r="X52" s="240">
        <f>VLOOKUP(B52,'[2]Prisustvo za anketu'!$A$9:$AI$221,35,FALSE)</f>
        <v>1</v>
      </c>
      <c r="Y52" s="240">
        <f t="shared" si="9"/>
        <v>0.8666666666666667</v>
      </c>
      <c r="Z52" s="239">
        <f t="shared" si="3"/>
        <v>4</v>
      </c>
      <c r="AA52" s="241" t="str">
        <f t="shared" si="4"/>
        <v>DA</v>
      </c>
      <c r="AB52" s="77" t="str">
        <f>IF(W52&gt;=50%,"da","IF(X10&gt;=50%,da)")</f>
        <v>da</v>
      </c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</row>
    <row r="53" spans="1:42" s="242" customFormat="1" x14ac:dyDescent="0.2">
      <c r="A53" s="229">
        <f t="shared" si="0"/>
        <v>44</v>
      </c>
      <c r="B53" s="230" t="s">
        <v>237</v>
      </c>
      <c r="C53" s="231" t="s">
        <v>458</v>
      </c>
      <c r="D53" s="230"/>
      <c r="E53" s="232"/>
      <c r="F53" s="230"/>
      <c r="G53" s="233" t="s">
        <v>600</v>
      </c>
      <c r="H53" s="234" t="s">
        <v>600</v>
      </c>
      <c r="I53" s="235"/>
      <c r="J53" s="236"/>
      <c r="K53" s="236"/>
      <c r="L53" s="236" t="s">
        <v>600</v>
      </c>
      <c r="M53" s="236" t="s">
        <v>600</v>
      </c>
      <c r="N53" s="243" t="s">
        <v>600</v>
      </c>
      <c r="O53" s="236" t="s">
        <v>600</v>
      </c>
      <c r="P53" s="236"/>
      <c r="Q53" s="236"/>
      <c r="R53" s="234"/>
      <c r="S53" s="237"/>
      <c r="T53" s="238"/>
      <c r="U53" s="238"/>
      <c r="V53" s="239">
        <v>7</v>
      </c>
      <c r="W53" s="240">
        <f t="shared" si="2"/>
        <v>0.46666666666666667</v>
      </c>
      <c r="X53" s="240">
        <f>VLOOKUP(B53,'[2]Prisustvo za anketu'!$A$9:$AI$221,35,FALSE)</f>
        <v>0.77272727272727271</v>
      </c>
      <c r="Y53" s="240">
        <f t="shared" si="9"/>
        <v>0.61969696969696964</v>
      </c>
      <c r="Z53" s="239">
        <f t="shared" si="3"/>
        <v>2</v>
      </c>
      <c r="AA53" s="241" t="str">
        <f t="shared" si="4"/>
        <v>DA</v>
      </c>
      <c r="AB53" s="77" t="s">
        <v>998</v>
      </c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</row>
    <row r="54" spans="1:42" s="242" customFormat="1" x14ac:dyDescent="0.2">
      <c r="A54" s="229">
        <f t="shared" si="0"/>
        <v>45</v>
      </c>
      <c r="B54" s="230" t="s">
        <v>238</v>
      </c>
      <c r="C54" s="231" t="s">
        <v>459</v>
      </c>
      <c r="D54" s="230" t="s">
        <v>600</v>
      </c>
      <c r="E54" s="232"/>
      <c r="F54" s="230"/>
      <c r="G54" s="233" t="s">
        <v>600</v>
      </c>
      <c r="H54" s="234" t="s">
        <v>600</v>
      </c>
      <c r="I54" s="235" t="s">
        <v>600</v>
      </c>
      <c r="J54" s="236"/>
      <c r="K54" s="236"/>
      <c r="L54" s="236" t="s">
        <v>600</v>
      </c>
      <c r="M54" s="236" t="s">
        <v>600</v>
      </c>
      <c r="N54" s="243" t="s">
        <v>600</v>
      </c>
      <c r="O54" s="236"/>
      <c r="P54" s="236"/>
      <c r="Q54" s="248"/>
      <c r="R54" s="234" t="s">
        <v>600</v>
      </c>
      <c r="S54" s="237"/>
      <c r="T54" s="238"/>
      <c r="U54" s="238"/>
      <c r="V54" s="239">
        <v>9</v>
      </c>
      <c r="W54" s="240">
        <f t="shared" si="2"/>
        <v>0.6</v>
      </c>
      <c r="X54" s="240">
        <f>VLOOKUP(B54,'[2]Prisustvo za anketu'!$A$9:$AI$221,35,FALSE)</f>
        <v>1</v>
      </c>
      <c r="Y54" s="240">
        <f t="shared" si="9"/>
        <v>0.8</v>
      </c>
      <c r="Z54" s="239">
        <f t="shared" si="3"/>
        <v>3</v>
      </c>
      <c r="AA54" s="241" t="str">
        <f t="shared" si="4"/>
        <v>DA</v>
      </c>
      <c r="AB54" s="77" t="str">
        <f>IF(W54&gt;=50%,"da","IF(X10&gt;=50%,da)")</f>
        <v>da</v>
      </c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</row>
    <row r="55" spans="1:42" s="242" customFormat="1" x14ac:dyDescent="0.2">
      <c r="A55" s="229">
        <f t="shared" si="0"/>
        <v>46</v>
      </c>
      <c r="B55" s="230" t="s">
        <v>239</v>
      </c>
      <c r="C55" s="231" t="s">
        <v>460</v>
      </c>
      <c r="D55" s="230"/>
      <c r="E55" s="232"/>
      <c r="F55" s="230" t="s">
        <v>600</v>
      </c>
      <c r="G55" s="233" t="s">
        <v>600</v>
      </c>
      <c r="H55" s="234" t="s">
        <v>600</v>
      </c>
      <c r="I55" s="235" t="s">
        <v>600</v>
      </c>
      <c r="J55" s="236" t="s">
        <v>600</v>
      </c>
      <c r="K55" s="236" t="s">
        <v>600</v>
      </c>
      <c r="L55" s="236" t="s">
        <v>600</v>
      </c>
      <c r="M55" s="236" t="s">
        <v>600</v>
      </c>
      <c r="N55" s="236" t="s">
        <v>600</v>
      </c>
      <c r="O55" s="236" t="s">
        <v>600</v>
      </c>
      <c r="P55" s="236" t="s">
        <v>600</v>
      </c>
      <c r="Q55" s="236" t="s">
        <v>600</v>
      </c>
      <c r="R55" s="234" t="s">
        <v>600</v>
      </c>
      <c r="S55" s="237"/>
      <c r="T55" s="238"/>
      <c r="U55" s="238" t="s">
        <v>600</v>
      </c>
      <c r="V55" s="239">
        <f t="shared" si="8"/>
        <v>14</v>
      </c>
      <c r="W55" s="240">
        <f t="shared" si="2"/>
        <v>0.93333333333333335</v>
      </c>
      <c r="X55" s="240">
        <f>VLOOKUP(B55,'[2]Prisustvo za anketu'!$A$9:$AI$221,35,FALSE)</f>
        <v>0.34090909090909094</v>
      </c>
      <c r="Y55" s="240">
        <f t="shared" si="9"/>
        <v>0.6371212121212122</v>
      </c>
      <c r="Z55" s="239">
        <f t="shared" si="3"/>
        <v>2</v>
      </c>
      <c r="AA55" s="241" t="str">
        <f t="shared" si="4"/>
        <v>DA</v>
      </c>
      <c r="AB55" s="77" t="s">
        <v>998</v>
      </c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</row>
    <row r="56" spans="1:42" s="242" customFormat="1" x14ac:dyDescent="0.2">
      <c r="A56" s="229">
        <f t="shared" si="0"/>
        <v>47</v>
      </c>
      <c r="B56" s="230" t="s">
        <v>240</v>
      </c>
      <c r="C56" s="231" t="s">
        <v>461</v>
      </c>
      <c r="D56" s="230"/>
      <c r="E56" s="232"/>
      <c r="F56" s="230" t="s">
        <v>600</v>
      </c>
      <c r="G56" s="233" t="s">
        <v>600</v>
      </c>
      <c r="H56" s="234" t="s">
        <v>600</v>
      </c>
      <c r="I56" s="235" t="s">
        <v>600</v>
      </c>
      <c r="J56" s="236"/>
      <c r="K56" s="236"/>
      <c r="L56" s="236" t="s">
        <v>600</v>
      </c>
      <c r="M56" s="236" t="s">
        <v>600</v>
      </c>
      <c r="N56" s="243" t="s">
        <v>600</v>
      </c>
      <c r="O56" s="243" t="s">
        <v>600</v>
      </c>
      <c r="P56" s="243" t="s">
        <v>600</v>
      </c>
      <c r="Q56" s="248"/>
      <c r="R56" s="234" t="s">
        <v>600</v>
      </c>
      <c r="S56" s="237" t="s">
        <v>600</v>
      </c>
      <c r="T56" s="238"/>
      <c r="U56" s="238" t="s">
        <v>600</v>
      </c>
      <c r="V56" s="239">
        <f t="shared" si="8"/>
        <v>12</v>
      </c>
      <c r="W56" s="240">
        <f t="shared" si="2"/>
        <v>0.8</v>
      </c>
      <c r="X56" s="240">
        <f>VLOOKUP(B56,'[2]Prisustvo za anketu'!$A$9:$AI$221,35,FALSE)</f>
        <v>0.50757575757575757</v>
      </c>
      <c r="Y56" s="240">
        <f t="shared" si="9"/>
        <v>0.65378787878787881</v>
      </c>
      <c r="Z56" s="239">
        <f t="shared" si="3"/>
        <v>2</v>
      </c>
      <c r="AA56" s="241" t="str">
        <f t="shared" si="4"/>
        <v>DA</v>
      </c>
      <c r="AB56" s="77" t="str">
        <f>IF(W56&gt;=50%,"da","IF(X10&gt;=50%,da)")</f>
        <v>da</v>
      </c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</row>
    <row r="57" spans="1:42" s="242" customFormat="1" x14ac:dyDescent="0.2">
      <c r="A57" s="229">
        <f t="shared" si="0"/>
        <v>48</v>
      </c>
      <c r="B57" s="230" t="s">
        <v>241</v>
      </c>
      <c r="C57" s="231" t="s">
        <v>462</v>
      </c>
      <c r="D57" s="230"/>
      <c r="E57" s="232"/>
      <c r="F57" s="230" t="s">
        <v>600</v>
      </c>
      <c r="G57" s="233" t="s">
        <v>600</v>
      </c>
      <c r="H57" s="234" t="s">
        <v>600</v>
      </c>
      <c r="I57" s="235" t="s">
        <v>600</v>
      </c>
      <c r="J57" s="236"/>
      <c r="K57" s="236" t="s">
        <v>600</v>
      </c>
      <c r="L57" s="236" t="s">
        <v>600</v>
      </c>
      <c r="M57" s="236" t="s">
        <v>600</v>
      </c>
      <c r="N57" s="236" t="s">
        <v>600</v>
      </c>
      <c r="O57" s="236" t="s">
        <v>600</v>
      </c>
      <c r="P57" s="236" t="s">
        <v>600</v>
      </c>
      <c r="Q57" s="236" t="s">
        <v>600</v>
      </c>
      <c r="R57" s="234"/>
      <c r="S57" s="237" t="s">
        <v>600</v>
      </c>
      <c r="T57" s="238"/>
      <c r="U57" s="238" t="s">
        <v>600</v>
      </c>
      <c r="V57" s="239">
        <f t="shared" si="8"/>
        <v>13</v>
      </c>
      <c r="W57" s="240">
        <f t="shared" si="2"/>
        <v>0.8666666666666667</v>
      </c>
      <c r="X57" s="240">
        <f>VLOOKUP(B57,'[2]Prisustvo za anketu'!$A$9:$AI$221,35,FALSE)</f>
        <v>0.59848484848484851</v>
      </c>
      <c r="Y57" s="240">
        <f t="shared" si="9"/>
        <v>0.73257575757575766</v>
      </c>
      <c r="Z57" s="239">
        <f t="shared" si="3"/>
        <v>3</v>
      </c>
      <c r="AA57" s="241" t="str">
        <f t="shared" si="4"/>
        <v>DA</v>
      </c>
      <c r="AB57" s="77" t="str">
        <f>IF(W57&gt;=50%,"da","IF(X10&gt;=50%,da)")</f>
        <v>da</v>
      </c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</row>
    <row r="58" spans="1:42" s="242" customFormat="1" x14ac:dyDescent="0.2">
      <c r="A58" s="229">
        <f t="shared" si="0"/>
        <v>49</v>
      </c>
      <c r="B58" s="230" t="s">
        <v>242</v>
      </c>
      <c r="C58" s="231" t="s">
        <v>463</v>
      </c>
      <c r="D58" s="230" t="s">
        <v>600</v>
      </c>
      <c r="E58" s="232"/>
      <c r="F58" s="230"/>
      <c r="G58" s="233" t="s">
        <v>600</v>
      </c>
      <c r="H58" s="234" t="s">
        <v>600</v>
      </c>
      <c r="I58" s="235" t="s">
        <v>600</v>
      </c>
      <c r="J58" s="236"/>
      <c r="K58" s="236"/>
      <c r="L58" s="236" t="s">
        <v>600</v>
      </c>
      <c r="M58" s="236" t="s">
        <v>600</v>
      </c>
      <c r="N58" s="243" t="s">
        <v>600</v>
      </c>
      <c r="O58" s="243" t="s">
        <v>600</v>
      </c>
      <c r="P58" s="236"/>
      <c r="Q58" s="248"/>
      <c r="R58" s="234" t="s">
        <v>600</v>
      </c>
      <c r="S58" s="237" t="s">
        <v>600</v>
      </c>
      <c r="T58" s="238"/>
      <c r="U58" s="238"/>
      <c r="V58" s="239">
        <v>11</v>
      </c>
      <c r="W58" s="240">
        <f t="shared" si="2"/>
        <v>0.73333333333333328</v>
      </c>
      <c r="X58" s="240">
        <f>VLOOKUP(B58,'[2]Prisustvo za anketu'!$A$9:$AI$221,35,FALSE)</f>
        <v>0.92424242424242431</v>
      </c>
      <c r="Y58" s="240">
        <f t="shared" si="9"/>
        <v>0.82878787878787885</v>
      </c>
      <c r="Z58" s="239">
        <f t="shared" si="3"/>
        <v>4</v>
      </c>
      <c r="AA58" s="241" t="str">
        <f t="shared" si="4"/>
        <v>DA</v>
      </c>
      <c r="AB58" s="77" t="str">
        <f>IF(W58&gt;=50%,"da","IF(X10&gt;=50%,da)")</f>
        <v>da</v>
      </c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</row>
    <row r="59" spans="1:42" s="242" customFormat="1" x14ac:dyDescent="0.2">
      <c r="A59" s="229">
        <f t="shared" si="0"/>
        <v>50</v>
      </c>
      <c r="B59" s="230" t="s">
        <v>243</v>
      </c>
      <c r="C59" s="231" t="s">
        <v>464</v>
      </c>
      <c r="D59" s="230"/>
      <c r="E59" s="232"/>
      <c r="F59" s="230"/>
      <c r="G59" s="233" t="s">
        <v>600</v>
      </c>
      <c r="H59" s="234" t="s">
        <v>600</v>
      </c>
      <c r="I59" s="235" t="s">
        <v>600</v>
      </c>
      <c r="J59" s="236"/>
      <c r="K59" s="236"/>
      <c r="L59" s="236" t="s">
        <v>600</v>
      </c>
      <c r="M59" s="236" t="s">
        <v>600</v>
      </c>
      <c r="N59" s="243" t="s">
        <v>600</v>
      </c>
      <c r="O59" s="243" t="s">
        <v>600</v>
      </c>
      <c r="P59" s="236"/>
      <c r="Q59" s="236"/>
      <c r="R59" s="234" t="s">
        <v>600</v>
      </c>
      <c r="S59" s="237"/>
      <c r="T59" s="238"/>
      <c r="U59" s="238"/>
      <c r="V59" s="239">
        <v>9</v>
      </c>
      <c r="W59" s="240">
        <f t="shared" si="2"/>
        <v>0.6</v>
      </c>
      <c r="X59" s="240">
        <f>VLOOKUP(B59,'[2]Prisustvo za anketu'!$A$9:$AI$221,35,FALSE)</f>
        <v>0.52272727272727271</v>
      </c>
      <c r="Y59" s="240">
        <f t="shared" si="9"/>
        <v>0.56136363636363629</v>
      </c>
      <c r="Z59" s="239">
        <f t="shared" si="3"/>
        <v>1</v>
      </c>
      <c r="AA59" s="241" t="str">
        <f t="shared" si="4"/>
        <v>DA</v>
      </c>
      <c r="AB59" s="77" t="str">
        <f>IF(W59&gt;=50%,"da","IF(X10&gt;=50%,da)")</f>
        <v>da</v>
      </c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</row>
    <row r="60" spans="1:42" s="242" customFormat="1" x14ac:dyDescent="0.2">
      <c r="A60" s="229">
        <f t="shared" si="0"/>
        <v>51</v>
      </c>
      <c r="B60" s="230" t="s">
        <v>245</v>
      </c>
      <c r="C60" s="231" t="s">
        <v>466</v>
      </c>
      <c r="D60" s="230" t="s">
        <v>600</v>
      </c>
      <c r="E60" s="232"/>
      <c r="F60" s="230" t="s">
        <v>600</v>
      </c>
      <c r="G60" s="230" t="s">
        <v>600</v>
      </c>
      <c r="H60" s="230" t="s">
        <v>600</v>
      </c>
      <c r="I60" s="230" t="s">
        <v>600</v>
      </c>
      <c r="J60" s="236"/>
      <c r="K60" s="236"/>
      <c r="L60" s="236" t="s">
        <v>600</v>
      </c>
      <c r="M60" s="236" t="s">
        <v>600</v>
      </c>
      <c r="N60" s="243" t="s">
        <v>600</v>
      </c>
      <c r="O60" s="236" t="s">
        <v>600</v>
      </c>
      <c r="P60" s="236"/>
      <c r="Q60" s="236"/>
      <c r="R60" s="234" t="s">
        <v>600</v>
      </c>
      <c r="S60" s="237" t="s">
        <v>600</v>
      </c>
      <c r="T60" s="238"/>
      <c r="U60" s="238"/>
      <c r="V60" s="239">
        <v>12</v>
      </c>
      <c r="W60" s="240">
        <f t="shared" si="2"/>
        <v>0.8</v>
      </c>
      <c r="X60" s="240">
        <f>VLOOKUP(B60,'[2]Prisustvo za anketu'!$A$9:$AI$221,35,FALSE)</f>
        <v>0.92424242424242431</v>
      </c>
      <c r="Y60" s="240">
        <f t="shared" si="9"/>
        <v>0.86212121212121218</v>
      </c>
      <c r="Z60" s="239">
        <f t="shared" si="3"/>
        <v>4</v>
      </c>
      <c r="AA60" s="241" t="str">
        <f t="shared" si="4"/>
        <v>DA</v>
      </c>
      <c r="AB60" s="77" t="str">
        <f>IF(W60&gt;=50%,"da","IF(X10&gt;=50%,da)")</f>
        <v>da</v>
      </c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</row>
    <row r="61" spans="1:42" s="242" customFormat="1" x14ac:dyDescent="0.2">
      <c r="A61" s="229">
        <f t="shared" si="0"/>
        <v>52</v>
      </c>
      <c r="B61" s="230" t="s">
        <v>246</v>
      </c>
      <c r="C61" s="231" t="s">
        <v>467</v>
      </c>
      <c r="D61" s="230"/>
      <c r="E61" s="232"/>
      <c r="F61" s="230" t="s">
        <v>600</v>
      </c>
      <c r="G61" s="233" t="s">
        <v>600</v>
      </c>
      <c r="H61" s="234"/>
      <c r="I61" s="235"/>
      <c r="J61" s="236"/>
      <c r="K61" s="236"/>
      <c r="L61" s="236" t="s">
        <v>600</v>
      </c>
      <c r="M61" s="236"/>
      <c r="N61" s="243"/>
      <c r="O61" s="236"/>
      <c r="P61" s="236"/>
      <c r="Q61" s="248"/>
      <c r="R61" s="234"/>
      <c r="S61" s="237"/>
      <c r="T61" s="238"/>
      <c r="U61" s="238"/>
      <c r="V61" s="239">
        <f t="shared" si="8"/>
        <v>3</v>
      </c>
      <c r="W61" s="240">
        <f t="shared" si="2"/>
        <v>0.2</v>
      </c>
      <c r="X61" s="240">
        <f>VLOOKUP(B61,'[2]Prisustvo za anketu'!$A$9:$AI$221,35,FALSE)</f>
        <v>0.91666666666666663</v>
      </c>
      <c r="Y61" s="240">
        <f t="shared" si="9"/>
        <v>0.55833333333333335</v>
      </c>
      <c r="Z61" s="239">
        <f t="shared" si="3"/>
        <v>1</v>
      </c>
      <c r="AA61" s="241" t="str">
        <f t="shared" si="4"/>
        <v>DA</v>
      </c>
      <c r="AB61" s="77" t="s">
        <v>998</v>
      </c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</row>
    <row r="62" spans="1:42" s="242" customFormat="1" x14ac:dyDescent="0.2">
      <c r="A62" s="229">
        <f t="shared" si="0"/>
        <v>53</v>
      </c>
      <c r="B62" s="230" t="s">
        <v>248</v>
      </c>
      <c r="C62" s="231" t="s">
        <v>469</v>
      </c>
      <c r="D62" s="230"/>
      <c r="E62" s="232"/>
      <c r="F62" s="230" t="s">
        <v>600</v>
      </c>
      <c r="G62" s="230" t="s">
        <v>600</v>
      </c>
      <c r="H62" s="230" t="s">
        <v>600</v>
      </c>
      <c r="I62" s="235"/>
      <c r="J62" s="236"/>
      <c r="K62" s="236"/>
      <c r="L62" s="236" t="s">
        <v>600</v>
      </c>
      <c r="M62" s="236" t="s">
        <v>600</v>
      </c>
      <c r="N62" s="243" t="s">
        <v>600</v>
      </c>
      <c r="O62" s="236" t="s">
        <v>600</v>
      </c>
      <c r="P62" s="236"/>
      <c r="Q62" s="248"/>
      <c r="R62" s="234" t="s">
        <v>600</v>
      </c>
      <c r="S62" s="237"/>
      <c r="T62" s="238"/>
      <c r="U62" s="238"/>
      <c r="V62" s="239">
        <v>9</v>
      </c>
      <c r="W62" s="240">
        <f t="shared" si="2"/>
        <v>0.6</v>
      </c>
      <c r="X62" s="240">
        <f>VLOOKUP(B62,'[2]Prisustvo za anketu'!$A$9:$AI$221,35,FALSE)</f>
        <v>0.50757575757575757</v>
      </c>
      <c r="Y62" s="240">
        <f t="shared" si="9"/>
        <v>0.55378787878787872</v>
      </c>
      <c r="Z62" s="239">
        <f t="shared" si="3"/>
        <v>1</v>
      </c>
      <c r="AA62" s="241" t="str">
        <f t="shared" si="4"/>
        <v>DA</v>
      </c>
      <c r="AB62" s="77" t="str">
        <f t="shared" ref="AB62:AB76" si="10">IF(W62&gt;=50%,"da","IF(X10&gt;=50%,da)")</f>
        <v>da</v>
      </c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</row>
    <row r="63" spans="1:42" s="242" customFormat="1" x14ac:dyDescent="0.2">
      <c r="A63" s="229">
        <f t="shared" si="0"/>
        <v>54</v>
      </c>
      <c r="B63" s="230" t="s">
        <v>251</v>
      </c>
      <c r="C63" s="231" t="s">
        <v>472</v>
      </c>
      <c r="D63" s="230"/>
      <c r="E63" s="232"/>
      <c r="F63" s="230" t="s">
        <v>600</v>
      </c>
      <c r="G63" s="233" t="s">
        <v>600</v>
      </c>
      <c r="H63" s="234" t="s">
        <v>600</v>
      </c>
      <c r="I63" s="235" t="s">
        <v>600</v>
      </c>
      <c r="J63" s="236"/>
      <c r="K63" s="236"/>
      <c r="L63" s="236" t="s">
        <v>600</v>
      </c>
      <c r="M63" s="236" t="s">
        <v>600</v>
      </c>
      <c r="N63" s="243" t="s">
        <v>600</v>
      </c>
      <c r="O63" s="236" t="s">
        <v>600</v>
      </c>
      <c r="P63" s="236"/>
      <c r="Q63" s="236" t="s">
        <v>600</v>
      </c>
      <c r="R63" s="234" t="s">
        <v>600</v>
      </c>
      <c r="S63" s="237" t="s">
        <v>600</v>
      </c>
      <c r="T63" s="238"/>
      <c r="U63" s="238"/>
      <c r="V63" s="239">
        <f t="shared" si="8"/>
        <v>11</v>
      </c>
      <c r="W63" s="240">
        <f t="shared" si="2"/>
        <v>0.73333333333333328</v>
      </c>
      <c r="X63" s="240">
        <f>VLOOKUP(B63,'[2]Prisustvo za anketu'!$A$9:$AI$221,35,FALSE)</f>
        <v>1</v>
      </c>
      <c r="Y63" s="240">
        <f t="shared" si="9"/>
        <v>0.8666666666666667</v>
      </c>
      <c r="Z63" s="239">
        <f t="shared" si="3"/>
        <v>4</v>
      </c>
      <c r="AA63" s="241" t="str">
        <f t="shared" si="4"/>
        <v>DA</v>
      </c>
      <c r="AB63" s="77" t="str">
        <f t="shared" si="10"/>
        <v>da</v>
      </c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</row>
    <row r="64" spans="1:42" s="242" customFormat="1" x14ac:dyDescent="0.2">
      <c r="A64" s="229">
        <f t="shared" si="0"/>
        <v>55</v>
      </c>
      <c r="B64" s="230" t="s">
        <v>252</v>
      </c>
      <c r="C64" s="231" t="s">
        <v>473</v>
      </c>
      <c r="D64" s="230"/>
      <c r="E64" s="232"/>
      <c r="F64" s="230"/>
      <c r="G64" s="233" t="s">
        <v>600</v>
      </c>
      <c r="H64" s="234" t="s">
        <v>600</v>
      </c>
      <c r="I64" s="235" t="s">
        <v>600</v>
      </c>
      <c r="J64" s="236"/>
      <c r="K64" s="236"/>
      <c r="L64" s="236" t="s">
        <v>600</v>
      </c>
      <c r="M64" s="236" t="s">
        <v>600</v>
      </c>
      <c r="N64" s="243" t="s">
        <v>600</v>
      </c>
      <c r="O64" s="236"/>
      <c r="P64" s="236"/>
      <c r="Q64" s="236"/>
      <c r="R64" s="234" t="s">
        <v>600</v>
      </c>
      <c r="S64" s="237" t="s">
        <v>600</v>
      </c>
      <c r="T64" s="238"/>
      <c r="U64" s="238"/>
      <c r="V64" s="239">
        <v>9</v>
      </c>
      <c r="W64" s="240">
        <f t="shared" si="2"/>
        <v>0.6</v>
      </c>
      <c r="X64" s="240">
        <f>VLOOKUP(B64,'[2]Prisustvo za anketu'!$A$9:$AI$221,35,FALSE)</f>
        <v>0.92424242424242431</v>
      </c>
      <c r="Y64" s="240">
        <f t="shared" si="9"/>
        <v>0.7621212121212122</v>
      </c>
      <c r="Z64" s="239">
        <f t="shared" si="3"/>
        <v>3</v>
      </c>
      <c r="AA64" s="241" t="str">
        <f t="shared" si="4"/>
        <v>DA</v>
      </c>
      <c r="AB64" s="77" t="str">
        <f t="shared" si="10"/>
        <v>da</v>
      </c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</row>
    <row r="65" spans="1:42" s="242" customFormat="1" x14ac:dyDescent="0.2">
      <c r="A65" s="229">
        <f t="shared" si="0"/>
        <v>56</v>
      </c>
      <c r="B65" s="230" t="s">
        <v>253</v>
      </c>
      <c r="C65" s="231" t="s">
        <v>474</v>
      </c>
      <c r="D65" s="230" t="s">
        <v>600</v>
      </c>
      <c r="E65" s="232"/>
      <c r="F65" s="230" t="s">
        <v>600</v>
      </c>
      <c r="G65" s="233" t="s">
        <v>600</v>
      </c>
      <c r="H65" s="234" t="s">
        <v>600</v>
      </c>
      <c r="I65" s="235" t="s">
        <v>600</v>
      </c>
      <c r="J65" s="236"/>
      <c r="K65" s="236"/>
      <c r="L65" s="236" t="s">
        <v>600</v>
      </c>
      <c r="M65" s="236" t="s">
        <v>600</v>
      </c>
      <c r="N65" s="243" t="s">
        <v>600</v>
      </c>
      <c r="O65" s="236" t="s">
        <v>600</v>
      </c>
      <c r="P65" s="236"/>
      <c r="Q65" s="236"/>
      <c r="R65" s="234" t="s">
        <v>600</v>
      </c>
      <c r="S65" s="237" t="s">
        <v>600</v>
      </c>
      <c r="T65" s="238"/>
      <c r="U65" s="238"/>
      <c r="V65" s="239">
        <v>12</v>
      </c>
      <c r="W65" s="240">
        <f t="shared" si="2"/>
        <v>0.8</v>
      </c>
      <c r="X65" s="240">
        <f>VLOOKUP(B65,'[2]Prisustvo za anketu'!$A$9:$AI$221,35,FALSE)</f>
        <v>1</v>
      </c>
      <c r="Y65" s="240">
        <f t="shared" si="9"/>
        <v>0.9</v>
      </c>
      <c r="Z65" s="239">
        <f t="shared" si="3"/>
        <v>4</v>
      </c>
      <c r="AA65" s="241" t="str">
        <f t="shared" si="4"/>
        <v>DA</v>
      </c>
      <c r="AB65" s="77" t="str">
        <f t="shared" si="10"/>
        <v>da</v>
      </c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</row>
    <row r="66" spans="1:42" s="242" customFormat="1" ht="13.5" thickBot="1" x14ac:dyDescent="0.25">
      <c r="A66" s="229">
        <f t="shared" si="0"/>
        <v>57</v>
      </c>
      <c r="B66" s="230" t="s">
        <v>157</v>
      </c>
      <c r="C66" s="231" t="s">
        <v>158</v>
      </c>
      <c r="D66" s="230"/>
      <c r="E66" s="232"/>
      <c r="F66" s="230"/>
      <c r="G66" s="233" t="s">
        <v>600</v>
      </c>
      <c r="H66" s="234" t="s">
        <v>600</v>
      </c>
      <c r="I66" s="235" t="s">
        <v>600</v>
      </c>
      <c r="J66" s="236"/>
      <c r="K66" s="236"/>
      <c r="L66" s="236" t="s">
        <v>600</v>
      </c>
      <c r="M66" s="236" t="s">
        <v>600</v>
      </c>
      <c r="N66" s="243" t="s">
        <v>600</v>
      </c>
      <c r="O66" s="236" t="s">
        <v>600</v>
      </c>
      <c r="P66" s="236"/>
      <c r="Q66" s="236"/>
      <c r="R66" s="234" t="s">
        <v>600</v>
      </c>
      <c r="S66" s="237" t="s">
        <v>600</v>
      </c>
      <c r="T66" s="238"/>
      <c r="U66" s="238"/>
      <c r="V66" s="239">
        <v>10</v>
      </c>
      <c r="W66" s="240">
        <f t="shared" si="2"/>
        <v>0.66666666666666663</v>
      </c>
      <c r="X66" s="240">
        <f>VLOOKUP(B66,'[2]Prisustvo za anketu'!$A$9:$AI$221,35,FALSE)</f>
        <v>1</v>
      </c>
      <c r="Y66" s="240">
        <f t="shared" si="9"/>
        <v>0.83333333333333326</v>
      </c>
      <c r="Z66" s="239">
        <f t="shared" si="3"/>
        <v>4</v>
      </c>
      <c r="AA66" s="241" t="str">
        <f t="shared" si="4"/>
        <v>DA</v>
      </c>
      <c r="AB66" s="77" t="str">
        <f t="shared" si="10"/>
        <v>da</v>
      </c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</row>
    <row r="67" spans="1:42" s="271" customFormat="1" ht="13.5" thickBot="1" x14ac:dyDescent="0.25">
      <c r="A67" s="229">
        <f t="shared" si="0"/>
        <v>58</v>
      </c>
      <c r="B67" s="260" t="s">
        <v>254</v>
      </c>
      <c r="C67" s="261" t="s">
        <v>475</v>
      </c>
      <c r="D67" s="260" t="s">
        <v>600</v>
      </c>
      <c r="E67" s="262"/>
      <c r="F67" s="260" t="s">
        <v>600</v>
      </c>
      <c r="G67" s="263" t="s">
        <v>600</v>
      </c>
      <c r="H67" s="264" t="s">
        <v>600</v>
      </c>
      <c r="I67" s="265" t="s">
        <v>600</v>
      </c>
      <c r="J67" s="266"/>
      <c r="K67" s="266"/>
      <c r="L67" s="266" t="s">
        <v>600</v>
      </c>
      <c r="M67" s="266" t="s">
        <v>600</v>
      </c>
      <c r="N67" s="272" t="s">
        <v>600</v>
      </c>
      <c r="O67" s="266" t="s">
        <v>600</v>
      </c>
      <c r="P67" s="266"/>
      <c r="Q67" s="266"/>
      <c r="R67" s="264" t="s">
        <v>600</v>
      </c>
      <c r="S67" s="268" t="s">
        <v>600</v>
      </c>
      <c r="T67" s="269"/>
      <c r="U67" s="269"/>
      <c r="V67" s="239">
        <v>12</v>
      </c>
      <c r="W67" s="270">
        <f t="shared" si="2"/>
        <v>0.8</v>
      </c>
      <c r="X67" s="270">
        <f>VLOOKUP(B67,'[2]Prisustvo za anketu'!$A$9:$AI$221,35,FALSE)</f>
        <v>1</v>
      </c>
      <c r="Y67" s="240">
        <f t="shared" si="9"/>
        <v>0.9</v>
      </c>
      <c r="Z67" s="239">
        <f t="shared" si="3"/>
        <v>4</v>
      </c>
      <c r="AA67" s="241" t="str">
        <f t="shared" si="4"/>
        <v>DA</v>
      </c>
      <c r="AB67" s="77" t="str">
        <f t="shared" si="10"/>
        <v>da</v>
      </c>
      <c r="AC67" s="200"/>
      <c r="AD67" s="200"/>
      <c r="AE67" s="200"/>
      <c r="AF67" s="200"/>
      <c r="AG67" s="200"/>
      <c r="AH67" s="200"/>
      <c r="AI67" s="200"/>
      <c r="AJ67" s="200"/>
      <c r="AK67" s="200"/>
      <c r="AL67" s="200"/>
      <c r="AM67" s="200"/>
      <c r="AN67" s="200"/>
      <c r="AO67" s="200"/>
      <c r="AP67" s="200"/>
    </row>
    <row r="68" spans="1:42" s="242" customFormat="1" ht="13.5" thickBot="1" x14ac:dyDescent="0.25">
      <c r="A68" s="229">
        <f t="shared" si="0"/>
        <v>59</v>
      </c>
      <c r="B68" s="230" t="s">
        <v>255</v>
      </c>
      <c r="C68" s="231" t="s">
        <v>476</v>
      </c>
      <c r="D68" s="230"/>
      <c r="E68" s="232"/>
      <c r="F68" s="230" t="s">
        <v>600</v>
      </c>
      <c r="G68" s="233" t="s">
        <v>600</v>
      </c>
      <c r="H68" s="234" t="s">
        <v>600</v>
      </c>
      <c r="I68" s="235" t="s">
        <v>600</v>
      </c>
      <c r="J68" s="236"/>
      <c r="K68" s="236"/>
      <c r="L68" s="236" t="s">
        <v>600</v>
      </c>
      <c r="M68" s="236" t="s">
        <v>600</v>
      </c>
      <c r="N68" s="243" t="s">
        <v>600</v>
      </c>
      <c r="O68" s="236" t="s">
        <v>600</v>
      </c>
      <c r="P68" s="236"/>
      <c r="Q68" s="248" t="s">
        <v>600</v>
      </c>
      <c r="R68" s="234" t="s">
        <v>600</v>
      </c>
      <c r="S68" s="237" t="s">
        <v>600</v>
      </c>
      <c r="T68" s="238"/>
      <c r="U68" s="238"/>
      <c r="V68" s="239">
        <f t="shared" si="8"/>
        <v>11</v>
      </c>
      <c r="W68" s="240">
        <f t="shared" si="2"/>
        <v>0.73333333333333328</v>
      </c>
      <c r="X68" s="240">
        <f>VLOOKUP(B68,'[2]Prisustvo za anketu'!$A$9:$AI$221,35,FALSE)</f>
        <v>1</v>
      </c>
      <c r="Y68" s="240">
        <f t="shared" si="9"/>
        <v>0.8666666666666667</v>
      </c>
      <c r="Z68" s="239">
        <f t="shared" si="3"/>
        <v>4</v>
      </c>
      <c r="AA68" s="241" t="str">
        <f t="shared" si="4"/>
        <v>DA</v>
      </c>
      <c r="AB68" s="77" t="str">
        <f t="shared" si="10"/>
        <v>da</v>
      </c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</row>
    <row r="69" spans="1:42" s="271" customFormat="1" ht="13.5" thickBot="1" x14ac:dyDescent="0.25">
      <c r="A69" s="229">
        <f t="shared" si="0"/>
        <v>60</v>
      </c>
      <c r="B69" s="260" t="s">
        <v>256</v>
      </c>
      <c r="C69" s="261" t="s">
        <v>477</v>
      </c>
      <c r="D69" s="260"/>
      <c r="E69" s="262"/>
      <c r="F69" s="260" t="s">
        <v>600</v>
      </c>
      <c r="G69" s="263"/>
      <c r="H69" s="264"/>
      <c r="I69" s="265"/>
      <c r="J69" s="266"/>
      <c r="K69" s="266"/>
      <c r="L69" s="266" t="s">
        <v>600</v>
      </c>
      <c r="M69" s="266" t="s">
        <v>600</v>
      </c>
      <c r="N69" s="272" t="s">
        <v>600</v>
      </c>
      <c r="O69" s="266" t="s">
        <v>600</v>
      </c>
      <c r="P69" s="266"/>
      <c r="Q69" s="267" t="s">
        <v>600</v>
      </c>
      <c r="R69" s="264" t="s">
        <v>600</v>
      </c>
      <c r="S69" s="268" t="s">
        <v>600</v>
      </c>
      <c r="T69" s="269"/>
      <c r="U69" s="269" t="s">
        <v>600</v>
      </c>
      <c r="V69" s="239">
        <f t="shared" si="8"/>
        <v>9</v>
      </c>
      <c r="W69" s="270">
        <f t="shared" si="2"/>
        <v>0.6</v>
      </c>
      <c r="X69" s="270">
        <f>VLOOKUP(B69,'[2]Prisustvo za anketu'!$A$9:$AI$221,35,FALSE)</f>
        <v>1</v>
      </c>
      <c r="Y69" s="240">
        <f t="shared" si="9"/>
        <v>0.8</v>
      </c>
      <c r="Z69" s="239">
        <f t="shared" si="3"/>
        <v>3</v>
      </c>
      <c r="AA69" s="241" t="str">
        <f t="shared" si="4"/>
        <v>DA</v>
      </c>
      <c r="AB69" s="77" t="str">
        <f t="shared" si="10"/>
        <v>da</v>
      </c>
      <c r="AC69" s="200"/>
      <c r="AD69" s="200"/>
      <c r="AE69" s="200"/>
      <c r="AF69" s="200"/>
      <c r="AG69" s="200"/>
      <c r="AH69" s="200"/>
      <c r="AI69" s="200"/>
      <c r="AJ69" s="200"/>
      <c r="AK69" s="200"/>
      <c r="AL69" s="200"/>
      <c r="AM69" s="200"/>
      <c r="AN69" s="200"/>
      <c r="AO69" s="200"/>
      <c r="AP69" s="200"/>
    </row>
    <row r="70" spans="1:42" s="242" customFormat="1" x14ac:dyDescent="0.2">
      <c r="A70" s="229">
        <f t="shared" si="0"/>
        <v>61</v>
      </c>
      <c r="B70" s="230" t="s">
        <v>258</v>
      </c>
      <c r="C70" s="231" t="s">
        <v>479</v>
      </c>
      <c r="D70" s="230" t="s">
        <v>600</v>
      </c>
      <c r="E70" s="232"/>
      <c r="F70" s="230" t="s">
        <v>600</v>
      </c>
      <c r="G70" s="233" t="s">
        <v>600</v>
      </c>
      <c r="H70" s="234" t="s">
        <v>600</v>
      </c>
      <c r="I70" s="235" t="s">
        <v>600</v>
      </c>
      <c r="J70" s="236"/>
      <c r="K70" s="236" t="s">
        <v>600</v>
      </c>
      <c r="L70" s="236" t="s">
        <v>600</v>
      </c>
      <c r="M70" s="236" t="s">
        <v>600</v>
      </c>
      <c r="N70" s="243" t="s">
        <v>600</v>
      </c>
      <c r="O70" s="236" t="s">
        <v>600</v>
      </c>
      <c r="P70" s="236"/>
      <c r="Q70" s="248"/>
      <c r="R70" s="234"/>
      <c r="S70" s="237" t="s">
        <v>600</v>
      </c>
      <c r="T70" s="238"/>
      <c r="U70" s="238"/>
      <c r="V70" s="239">
        <v>12</v>
      </c>
      <c r="W70" s="240">
        <f t="shared" si="2"/>
        <v>0.8</v>
      </c>
      <c r="X70" s="240">
        <f>VLOOKUP(B70,'[2]Prisustvo za anketu'!$A$9:$AI$221,35,FALSE)</f>
        <v>0.93939393939393934</v>
      </c>
      <c r="Y70" s="240">
        <f t="shared" si="9"/>
        <v>0.86969696969696964</v>
      </c>
      <c r="Z70" s="239">
        <f t="shared" si="3"/>
        <v>4</v>
      </c>
      <c r="AA70" s="241" t="str">
        <f t="shared" si="4"/>
        <v>DA</v>
      </c>
      <c r="AB70" s="77" t="str">
        <f t="shared" si="10"/>
        <v>da</v>
      </c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</row>
    <row r="71" spans="1:42" s="242" customFormat="1" x14ac:dyDescent="0.2">
      <c r="A71" s="229">
        <f t="shared" si="0"/>
        <v>62</v>
      </c>
      <c r="B71" s="230" t="s">
        <v>259</v>
      </c>
      <c r="C71" s="231" t="s">
        <v>480</v>
      </c>
      <c r="D71" s="230"/>
      <c r="E71" s="232"/>
      <c r="F71" s="233" t="s">
        <v>600</v>
      </c>
      <c r="G71" s="234" t="s">
        <v>600</v>
      </c>
      <c r="H71" s="235" t="s">
        <v>600</v>
      </c>
      <c r="I71" s="235"/>
      <c r="J71" s="236"/>
      <c r="K71" s="236"/>
      <c r="L71" s="236" t="s">
        <v>600</v>
      </c>
      <c r="M71" s="236" t="s">
        <v>600</v>
      </c>
      <c r="N71" s="243" t="s">
        <v>600</v>
      </c>
      <c r="O71" s="236" t="s">
        <v>600</v>
      </c>
      <c r="P71" s="236"/>
      <c r="Q71" s="248" t="s">
        <v>600</v>
      </c>
      <c r="R71" s="234" t="s">
        <v>600</v>
      </c>
      <c r="S71" s="237" t="s">
        <v>600</v>
      </c>
      <c r="T71" s="238"/>
      <c r="U71" s="238"/>
      <c r="V71" s="239">
        <f t="shared" si="8"/>
        <v>10</v>
      </c>
      <c r="W71" s="240">
        <f t="shared" si="2"/>
        <v>0.66666666666666663</v>
      </c>
      <c r="X71" s="240">
        <f>VLOOKUP(B71,'[2]Prisustvo za anketu'!$A$9:$AI$221,35,FALSE)</f>
        <v>0.76515151515151514</v>
      </c>
      <c r="Y71" s="240">
        <f t="shared" si="9"/>
        <v>0.71590909090909083</v>
      </c>
      <c r="Z71" s="239">
        <f t="shared" si="3"/>
        <v>3</v>
      </c>
      <c r="AA71" s="241" t="str">
        <f t="shared" si="4"/>
        <v>DA</v>
      </c>
      <c r="AB71" s="77" t="str">
        <f t="shared" si="10"/>
        <v>da</v>
      </c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</row>
    <row r="72" spans="1:42" s="242" customFormat="1" x14ac:dyDescent="0.2">
      <c r="A72" s="229">
        <f t="shared" si="0"/>
        <v>63</v>
      </c>
      <c r="B72" s="230" t="s">
        <v>260</v>
      </c>
      <c r="C72" s="231" t="s">
        <v>481</v>
      </c>
      <c r="D72" s="230"/>
      <c r="E72" s="232"/>
      <c r="F72" s="230" t="s">
        <v>600</v>
      </c>
      <c r="G72" s="233" t="s">
        <v>600</v>
      </c>
      <c r="H72" s="234" t="s">
        <v>600</v>
      </c>
      <c r="I72" s="235" t="s">
        <v>600</v>
      </c>
      <c r="J72" s="236"/>
      <c r="K72" s="236"/>
      <c r="L72" s="236" t="s">
        <v>600</v>
      </c>
      <c r="M72" s="236" t="s">
        <v>600</v>
      </c>
      <c r="N72" s="243" t="s">
        <v>600</v>
      </c>
      <c r="O72" s="236" t="s">
        <v>600</v>
      </c>
      <c r="P72" s="236"/>
      <c r="Q72" s="248"/>
      <c r="R72" s="234" t="s">
        <v>600</v>
      </c>
      <c r="S72" s="237" t="s">
        <v>600</v>
      </c>
      <c r="T72" s="238"/>
      <c r="U72" s="238"/>
      <c r="V72" s="239">
        <v>11</v>
      </c>
      <c r="W72" s="240">
        <f t="shared" si="2"/>
        <v>0.73333333333333328</v>
      </c>
      <c r="X72" s="240">
        <f>VLOOKUP(B72,'[2]Prisustvo za anketu'!$A$9:$AI$221,35,FALSE)</f>
        <v>0.93939393939393934</v>
      </c>
      <c r="Y72" s="240">
        <f t="shared" si="9"/>
        <v>0.83636363636363631</v>
      </c>
      <c r="Z72" s="239">
        <f t="shared" si="3"/>
        <v>4</v>
      </c>
      <c r="AA72" s="241" t="str">
        <f t="shared" si="4"/>
        <v>DA</v>
      </c>
      <c r="AB72" s="77" t="str">
        <f t="shared" si="10"/>
        <v>da</v>
      </c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</row>
    <row r="73" spans="1:42" s="242" customFormat="1" x14ac:dyDescent="0.2">
      <c r="A73" s="229">
        <f t="shared" si="0"/>
        <v>64</v>
      </c>
      <c r="B73" s="230" t="s">
        <v>261</v>
      </c>
      <c r="C73" s="231" t="s">
        <v>482</v>
      </c>
      <c r="D73" s="230"/>
      <c r="E73" s="232"/>
      <c r="F73" s="230" t="s">
        <v>600</v>
      </c>
      <c r="G73" s="233" t="s">
        <v>600</v>
      </c>
      <c r="H73" s="234" t="s">
        <v>600</v>
      </c>
      <c r="I73" s="235" t="s">
        <v>600</v>
      </c>
      <c r="J73" s="236"/>
      <c r="K73" s="236"/>
      <c r="L73" s="236" t="s">
        <v>600</v>
      </c>
      <c r="M73" s="236" t="s">
        <v>600</v>
      </c>
      <c r="N73" s="243" t="s">
        <v>600</v>
      </c>
      <c r="O73" s="236" t="s">
        <v>600</v>
      </c>
      <c r="P73" s="236"/>
      <c r="Q73" s="248"/>
      <c r="R73" s="234"/>
      <c r="S73" s="237" t="s">
        <v>600</v>
      </c>
      <c r="T73" s="244"/>
      <c r="U73" s="244"/>
      <c r="V73" s="239">
        <v>10</v>
      </c>
      <c r="W73" s="240">
        <f t="shared" si="2"/>
        <v>0.66666666666666663</v>
      </c>
      <c r="X73" s="240">
        <f>VLOOKUP(B73,'[2]Prisustvo za anketu'!$A$9:$AI$221,35,FALSE)</f>
        <v>0.67424242424242431</v>
      </c>
      <c r="Y73" s="240">
        <f t="shared" si="9"/>
        <v>0.67045454545454541</v>
      </c>
      <c r="Z73" s="239">
        <f t="shared" si="3"/>
        <v>2</v>
      </c>
      <c r="AA73" s="241" t="str">
        <f t="shared" si="4"/>
        <v>DA</v>
      </c>
      <c r="AB73" s="77" t="str">
        <f t="shared" si="10"/>
        <v>da</v>
      </c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</row>
    <row r="74" spans="1:42" s="242" customFormat="1" x14ac:dyDescent="0.2">
      <c r="A74" s="229">
        <f t="shared" ref="A74:A137" si="11">A73+1</f>
        <v>65</v>
      </c>
      <c r="B74" s="230" t="s">
        <v>262</v>
      </c>
      <c r="C74" s="231" t="s">
        <v>483</v>
      </c>
      <c r="D74" s="230"/>
      <c r="E74" s="232"/>
      <c r="F74" s="230" t="s">
        <v>600</v>
      </c>
      <c r="G74" s="233" t="s">
        <v>600</v>
      </c>
      <c r="H74" s="234" t="s">
        <v>600</v>
      </c>
      <c r="I74" s="235" t="s">
        <v>600</v>
      </c>
      <c r="J74" s="236"/>
      <c r="K74" s="236"/>
      <c r="L74" s="236" t="s">
        <v>600</v>
      </c>
      <c r="M74" s="236" t="s">
        <v>600</v>
      </c>
      <c r="N74" s="243" t="s">
        <v>600</v>
      </c>
      <c r="O74" s="236"/>
      <c r="P74" s="236"/>
      <c r="Q74" s="236"/>
      <c r="R74" s="234"/>
      <c r="S74" s="237" t="s">
        <v>600</v>
      </c>
      <c r="T74" s="244"/>
      <c r="U74" s="244"/>
      <c r="V74" s="239">
        <f t="shared" ref="V74:V107" si="12">COUNTIF(D74:U74,"+")</f>
        <v>8</v>
      </c>
      <c r="W74" s="240">
        <f t="shared" ref="W74:W137" si="13">V74/15</f>
        <v>0.53333333333333333</v>
      </c>
      <c r="X74" s="240">
        <f>VLOOKUP(B74,'[2]Prisustvo za anketu'!$A$9:$AI$221,35,FALSE)</f>
        <v>0.5</v>
      </c>
      <c r="Y74" s="240">
        <f t="shared" si="9"/>
        <v>0.51666666666666661</v>
      </c>
      <c r="Z74" s="239">
        <f t="shared" ref="Z74:Z137" si="14">IF(Y74&lt;50%,0,IF(Y74&lt;=60%,1,IF(Y74&lt;=70%,2,IF(Y74&lt;=80%,3,IF(Y74&lt;=90%,4,5)))))</f>
        <v>1</v>
      </c>
      <c r="AA74" s="241" t="str">
        <f t="shared" ref="AA74:AA137" si="15">IF(Z74&gt;0,"DA","NE")</f>
        <v>DA</v>
      </c>
      <c r="AB74" s="77" t="str">
        <f t="shared" si="10"/>
        <v>da</v>
      </c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</row>
    <row r="75" spans="1:42" s="242" customFormat="1" x14ac:dyDescent="0.2">
      <c r="A75" s="229">
        <f t="shared" si="11"/>
        <v>66</v>
      </c>
      <c r="B75" s="230" t="s">
        <v>148</v>
      </c>
      <c r="C75" s="231" t="s">
        <v>149</v>
      </c>
      <c r="D75" s="230"/>
      <c r="E75" s="232"/>
      <c r="F75" s="230"/>
      <c r="G75" s="233" t="s">
        <v>600</v>
      </c>
      <c r="H75" s="234" t="s">
        <v>600</v>
      </c>
      <c r="I75" s="235" t="s">
        <v>600</v>
      </c>
      <c r="J75" s="236"/>
      <c r="K75" s="243"/>
      <c r="L75" s="236" t="s">
        <v>600</v>
      </c>
      <c r="M75" s="236" t="s">
        <v>600</v>
      </c>
      <c r="N75" s="243" t="s">
        <v>600</v>
      </c>
      <c r="O75" s="236" t="s">
        <v>600</v>
      </c>
      <c r="P75" s="273"/>
      <c r="Q75" s="243"/>
      <c r="R75" s="234" t="s">
        <v>600</v>
      </c>
      <c r="S75" s="237" t="s">
        <v>600</v>
      </c>
      <c r="T75" s="244"/>
      <c r="U75" s="244"/>
      <c r="V75" s="239">
        <v>10</v>
      </c>
      <c r="W75" s="240">
        <f t="shared" si="13"/>
        <v>0.66666666666666663</v>
      </c>
      <c r="X75" s="240">
        <f>VLOOKUP(B75,'[2]Prisustvo za anketu'!$A$9:$AI$221,35,FALSE)</f>
        <v>1</v>
      </c>
      <c r="Y75" s="240">
        <f t="shared" si="9"/>
        <v>0.83333333333333326</v>
      </c>
      <c r="Z75" s="239">
        <f t="shared" si="14"/>
        <v>4</v>
      </c>
      <c r="AA75" s="241" t="str">
        <f t="shared" si="15"/>
        <v>DA</v>
      </c>
      <c r="AB75" s="77" t="str">
        <f t="shared" si="10"/>
        <v>da</v>
      </c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</row>
    <row r="76" spans="1:42" s="242" customFormat="1" x14ac:dyDescent="0.2">
      <c r="A76" s="229">
        <f t="shared" si="11"/>
        <v>67</v>
      </c>
      <c r="B76" s="230" t="s">
        <v>263</v>
      </c>
      <c r="C76" s="231" t="s">
        <v>484</v>
      </c>
      <c r="D76" s="230"/>
      <c r="E76" s="232"/>
      <c r="F76" s="230"/>
      <c r="G76" s="233" t="s">
        <v>600</v>
      </c>
      <c r="H76" s="234" t="s">
        <v>600</v>
      </c>
      <c r="I76" s="235" t="s">
        <v>600</v>
      </c>
      <c r="J76" s="236" t="s">
        <v>600</v>
      </c>
      <c r="K76" s="236" t="s">
        <v>600</v>
      </c>
      <c r="L76" s="236" t="s">
        <v>600</v>
      </c>
      <c r="M76" s="236" t="s">
        <v>600</v>
      </c>
      <c r="N76" s="236" t="s">
        <v>600</v>
      </c>
      <c r="O76" s="236" t="s">
        <v>600</v>
      </c>
      <c r="P76" s="236"/>
      <c r="Q76" s="236" t="s">
        <v>600</v>
      </c>
      <c r="R76" s="234" t="s">
        <v>600</v>
      </c>
      <c r="S76" s="237" t="s">
        <v>600</v>
      </c>
      <c r="T76" s="238"/>
      <c r="U76" s="238"/>
      <c r="V76" s="239">
        <v>13</v>
      </c>
      <c r="W76" s="240">
        <f t="shared" si="13"/>
        <v>0.8666666666666667</v>
      </c>
      <c r="X76" s="240">
        <f>VLOOKUP(B76,'[2]Prisustvo za anketu'!$A$9:$AI$221,35,FALSE)</f>
        <v>0.50757575757575757</v>
      </c>
      <c r="Y76" s="240">
        <f t="shared" si="9"/>
        <v>0.68712121212121213</v>
      </c>
      <c r="Z76" s="239">
        <f t="shared" si="14"/>
        <v>2</v>
      </c>
      <c r="AA76" s="241" t="str">
        <f t="shared" si="15"/>
        <v>DA</v>
      </c>
      <c r="AB76" s="77" t="str">
        <f t="shared" si="10"/>
        <v>da</v>
      </c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</row>
    <row r="77" spans="1:42" s="242" customFormat="1" x14ac:dyDescent="0.2">
      <c r="A77" s="229">
        <f t="shared" si="11"/>
        <v>68</v>
      </c>
      <c r="B77" s="230" t="s">
        <v>152</v>
      </c>
      <c r="C77" s="231" t="s">
        <v>153</v>
      </c>
      <c r="D77" s="230" t="s">
        <v>600</v>
      </c>
      <c r="E77" s="232"/>
      <c r="F77" s="230" t="s">
        <v>600</v>
      </c>
      <c r="G77" s="233" t="s">
        <v>600</v>
      </c>
      <c r="H77" s="234" t="s">
        <v>600</v>
      </c>
      <c r="I77" s="235" t="s">
        <v>600</v>
      </c>
      <c r="J77" s="236" t="s">
        <v>600</v>
      </c>
      <c r="K77" s="236"/>
      <c r="L77" s="236" t="s">
        <v>600</v>
      </c>
      <c r="M77" s="236" t="s">
        <v>600</v>
      </c>
      <c r="N77" s="236" t="s">
        <v>600</v>
      </c>
      <c r="O77" s="236" t="s">
        <v>600</v>
      </c>
      <c r="P77" s="236"/>
      <c r="Q77" s="236" t="s">
        <v>600</v>
      </c>
      <c r="R77" s="234" t="s">
        <v>600</v>
      </c>
      <c r="S77" s="237" t="s">
        <v>600</v>
      </c>
      <c r="T77" s="238"/>
      <c r="U77" s="238"/>
      <c r="V77" s="239">
        <v>14</v>
      </c>
      <c r="W77" s="240">
        <f t="shared" si="13"/>
        <v>0.93333333333333335</v>
      </c>
      <c r="X77" s="240">
        <f>VLOOKUP(B77,'[2]Prisustvo za anketu'!$A$9:$AI$221,35,FALSE)</f>
        <v>0.43181818181818182</v>
      </c>
      <c r="Y77" s="240">
        <f t="shared" si="9"/>
        <v>0.68257575757575761</v>
      </c>
      <c r="Z77" s="239">
        <f t="shared" si="14"/>
        <v>2</v>
      </c>
      <c r="AA77" s="241" t="str">
        <f t="shared" si="15"/>
        <v>DA</v>
      </c>
      <c r="AB77" s="77" t="s">
        <v>998</v>
      </c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</row>
    <row r="78" spans="1:42" s="242" customFormat="1" x14ac:dyDescent="0.2">
      <c r="A78" s="229">
        <f t="shared" si="11"/>
        <v>69</v>
      </c>
      <c r="B78" s="230" t="s">
        <v>266</v>
      </c>
      <c r="C78" s="231" t="s">
        <v>487</v>
      </c>
      <c r="D78" s="230"/>
      <c r="E78" s="232"/>
      <c r="F78" s="230" t="s">
        <v>600</v>
      </c>
      <c r="G78" s="233" t="s">
        <v>600</v>
      </c>
      <c r="H78" s="234" t="s">
        <v>600</v>
      </c>
      <c r="I78" s="235" t="s">
        <v>600</v>
      </c>
      <c r="J78" s="236"/>
      <c r="K78" s="236"/>
      <c r="L78" s="236" t="s">
        <v>600</v>
      </c>
      <c r="M78" s="236" t="s">
        <v>600</v>
      </c>
      <c r="N78" s="243"/>
      <c r="O78" s="236"/>
      <c r="P78" s="236"/>
      <c r="Q78" s="248"/>
      <c r="R78" s="234"/>
      <c r="S78" s="237" t="s">
        <v>600</v>
      </c>
      <c r="T78" s="244"/>
      <c r="U78" s="244"/>
      <c r="V78" s="239">
        <v>8</v>
      </c>
      <c r="W78" s="240">
        <f t="shared" si="13"/>
        <v>0.53333333333333333</v>
      </c>
      <c r="X78" s="240">
        <f>VLOOKUP(B78,'[2]Prisustvo za anketu'!$A$9:$AI$221,35,FALSE)</f>
        <v>1</v>
      </c>
      <c r="Y78" s="240">
        <f t="shared" si="9"/>
        <v>0.76666666666666661</v>
      </c>
      <c r="Z78" s="239">
        <f t="shared" si="14"/>
        <v>3</v>
      </c>
      <c r="AA78" s="241" t="str">
        <f t="shared" si="15"/>
        <v>DA</v>
      </c>
      <c r="AB78" s="77" t="str">
        <f>IF(W78&gt;=50%,"da","IF(X10&gt;=50%,da)")</f>
        <v>da</v>
      </c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</row>
    <row r="79" spans="1:42" s="242" customFormat="1" x14ac:dyDescent="0.2">
      <c r="A79" s="229">
        <f t="shared" si="11"/>
        <v>70</v>
      </c>
      <c r="B79" s="230" t="s">
        <v>267</v>
      </c>
      <c r="C79" s="231" t="s">
        <v>488</v>
      </c>
      <c r="D79" s="230"/>
      <c r="E79" s="232"/>
      <c r="F79" s="230" t="s">
        <v>600</v>
      </c>
      <c r="G79" s="233" t="s">
        <v>600</v>
      </c>
      <c r="H79" s="234" t="s">
        <v>600</v>
      </c>
      <c r="I79" s="235" t="s">
        <v>600</v>
      </c>
      <c r="J79" s="236"/>
      <c r="K79" s="236"/>
      <c r="L79" s="236" t="s">
        <v>600</v>
      </c>
      <c r="M79" s="236" t="s">
        <v>600</v>
      </c>
      <c r="N79" s="236" t="s">
        <v>600</v>
      </c>
      <c r="O79" s="236" t="s">
        <v>600</v>
      </c>
      <c r="P79" s="236"/>
      <c r="Q79" s="236"/>
      <c r="R79" s="234" t="s">
        <v>600</v>
      </c>
      <c r="S79" s="237" t="s">
        <v>600</v>
      </c>
      <c r="T79" s="244"/>
      <c r="U79" s="244"/>
      <c r="V79" s="239">
        <v>11</v>
      </c>
      <c r="W79" s="240">
        <f t="shared" si="13"/>
        <v>0.73333333333333328</v>
      </c>
      <c r="X79" s="240">
        <f>VLOOKUP(B79,'[2]Prisustvo za anketu'!$A$9:$AI$221,35,FALSE)</f>
        <v>1</v>
      </c>
      <c r="Y79" s="240">
        <f t="shared" si="9"/>
        <v>0.8666666666666667</v>
      </c>
      <c r="Z79" s="239">
        <f t="shared" si="14"/>
        <v>4</v>
      </c>
      <c r="AA79" s="241" t="str">
        <f t="shared" si="15"/>
        <v>DA</v>
      </c>
      <c r="AB79" s="77" t="str">
        <f>IF(W79&gt;=50%,"da","IF(X10&gt;=50%,da)")</f>
        <v>da</v>
      </c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</row>
    <row r="80" spans="1:42" s="242" customFormat="1" x14ac:dyDescent="0.2">
      <c r="A80" s="229">
        <f t="shared" si="11"/>
        <v>71</v>
      </c>
      <c r="B80" s="230" t="s">
        <v>268</v>
      </c>
      <c r="C80" s="231" t="s">
        <v>489</v>
      </c>
      <c r="D80" s="230" t="s">
        <v>600</v>
      </c>
      <c r="E80" s="232"/>
      <c r="F80" s="230" t="s">
        <v>600</v>
      </c>
      <c r="G80" s="233" t="s">
        <v>600</v>
      </c>
      <c r="H80" s="234" t="s">
        <v>600</v>
      </c>
      <c r="I80" s="235" t="s">
        <v>600</v>
      </c>
      <c r="J80" s="236"/>
      <c r="K80" s="236"/>
      <c r="L80" s="236" t="s">
        <v>600</v>
      </c>
      <c r="M80" s="236" t="s">
        <v>600</v>
      </c>
      <c r="N80" s="236" t="s">
        <v>600</v>
      </c>
      <c r="O80" s="236"/>
      <c r="P80" s="236"/>
      <c r="Q80" s="236"/>
      <c r="R80" s="234" t="s">
        <v>600</v>
      </c>
      <c r="S80" s="237" t="s">
        <v>600</v>
      </c>
      <c r="T80" s="244"/>
      <c r="U80" s="244"/>
      <c r="V80" s="239">
        <v>11</v>
      </c>
      <c r="W80" s="240">
        <f t="shared" si="13"/>
        <v>0.73333333333333328</v>
      </c>
      <c r="X80" s="240">
        <f>VLOOKUP(B80,'[2]Prisustvo za anketu'!$A$9:$AI$221,35,FALSE)</f>
        <v>0.92424242424242431</v>
      </c>
      <c r="Y80" s="240">
        <f t="shared" si="9"/>
        <v>0.82878787878787885</v>
      </c>
      <c r="Z80" s="239">
        <f t="shared" si="14"/>
        <v>4</v>
      </c>
      <c r="AA80" s="241" t="str">
        <f t="shared" si="15"/>
        <v>DA</v>
      </c>
      <c r="AB80" s="77" t="str">
        <f>IF(W80&gt;=50%,"da","IF(X10&gt;=50%,da)")</f>
        <v>da</v>
      </c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</row>
    <row r="81" spans="1:42" s="242" customFormat="1" x14ac:dyDescent="0.2">
      <c r="A81" s="229">
        <f t="shared" si="11"/>
        <v>72</v>
      </c>
      <c r="B81" s="230" t="s">
        <v>270</v>
      </c>
      <c r="C81" s="231" t="s">
        <v>491</v>
      </c>
      <c r="D81" s="230" t="s">
        <v>600</v>
      </c>
      <c r="E81" s="232"/>
      <c r="F81" s="230" t="s">
        <v>600</v>
      </c>
      <c r="G81" s="233" t="s">
        <v>600</v>
      </c>
      <c r="H81" s="234" t="s">
        <v>600</v>
      </c>
      <c r="I81" s="234" t="s">
        <v>600</v>
      </c>
      <c r="J81" s="236"/>
      <c r="K81" s="236"/>
      <c r="L81" s="236" t="s">
        <v>600</v>
      </c>
      <c r="M81" s="236" t="s">
        <v>600</v>
      </c>
      <c r="N81" s="236" t="s">
        <v>600</v>
      </c>
      <c r="O81" s="236" t="s">
        <v>600</v>
      </c>
      <c r="P81" s="236"/>
      <c r="Q81" s="236"/>
      <c r="R81" s="234" t="s">
        <v>600</v>
      </c>
      <c r="S81" s="237" t="s">
        <v>600</v>
      </c>
      <c r="T81" s="244"/>
      <c r="U81" s="244"/>
      <c r="V81" s="239">
        <v>12</v>
      </c>
      <c r="W81" s="240">
        <f t="shared" si="13"/>
        <v>0.8</v>
      </c>
      <c r="X81" s="240">
        <f>VLOOKUP(B81,'[2]Prisustvo za anketu'!$A$9:$AI$221,35,FALSE)</f>
        <v>0.85606060606060608</v>
      </c>
      <c r="Y81" s="240">
        <f t="shared" si="9"/>
        <v>0.82803030303030312</v>
      </c>
      <c r="Z81" s="239">
        <f t="shared" si="14"/>
        <v>4</v>
      </c>
      <c r="AA81" s="241" t="str">
        <f t="shared" si="15"/>
        <v>DA</v>
      </c>
      <c r="AB81" s="77" t="str">
        <f>IF(W81&gt;=50%,"da","IF(X10&gt;=50%,da)")</f>
        <v>da</v>
      </c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</row>
    <row r="82" spans="1:42" s="242" customFormat="1" x14ac:dyDescent="0.2">
      <c r="A82" s="229">
        <f t="shared" si="11"/>
        <v>73</v>
      </c>
      <c r="B82" s="230" t="s">
        <v>272</v>
      </c>
      <c r="C82" s="231" t="s">
        <v>493</v>
      </c>
      <c r="D82" s="230"/>
      <c r="E82" s="232"/>
      <c r="F82" s="230" t="s">
        <v>600</v>
      </c>
      <c r="G82" s="233" t="s">
        <v>600</v>
      </c>
      <c r="H82" s="234" t="s">
        <v>600</v>
      </c>
      <c r="I82" s="235"/>
      <c r="J82" s="236"/>
      <c r="K82" s="243"/>
      <c r="L82" s="236" t="s">
        <v>600</v>
      </c>
      <c r="M82" s="236" t="s">
        <v>600</v>
      </c>
      <c r="N82" s="243"/>
      <c r="O82" s="236"/>
      <c r="P82" s="236"/>
      <c r="Q82" s="233"/>
      <c r="R82" s="234"/>
      <c r="S82" s="237" t="s">
        <v>600</v>
      </c>
      <c r="T82" s="244"/>
      <c r="U82" s="244"/>
      <c r="V82" s="239">
        <v>7</v>
      </c>
      <c r="W82" s="240">
        <f t="shared" si="13"/>
        <v>0.46666666666666667</v>
      </c>
      <c r="X82" s="240">
        <f>VLOOKUP(B82,'[2]Prisustvo za anketu'!$A$9:$AI$221,35,FALSE)</f>
        <v>0.92424242424242431</v>
      </c>
      <c r="Y82" s="240">
        <f t="shared" si="9"/>
        <v>0.69545454545454555</v>
      </c>
      <c r="Z82" s="239">
        <f t="shared" si="14"/>
        <v>2</v>
      </c>
      <c r="AA82" s="241" t="str">
        <f t="shared" si="15"/>
        <v>DA</v>
      </c>
      <c r="AB82" s="77" t="s">
        <v>998</v>
      </c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</row>
    <row r="83" spans="1:42" s="242" customFormat="1" x14ac:dyDescent="0.2">
      <c r="A83" s="229">
        <f t="shared" si="11"/>
        <v>74</v>
      </c>
      <c r="B83" s="230" t="s">
        <v>274</v>
      </c>
      <c r="C83" s="231" t="s">
        <v>495</v>
      </c>
      <c r="D83" s="230"/>
      <c r="E83" s="232"/>
      <c r="F83" s="230" t="s">
        <v>600</v>
      </c>
      <c r="G83" s="230" t="s">
        <v>600</v>
      </c>
      <c r="H83" s="230" t="s">
        <v>600</v>
      </c>
      <c r="I83" s="230" t="s">
        <v>600</v>
      </c>
      <c r="J83" s="236"/>
      <c r="K83" s="236"/>
      <c r="L83" s="236" t="s">
        <v>600</v>
      </c>
      <c r="M83" s="236" t="s">
        <v>600</v>
      </c>
      <c r="N83" s="243" t="s">
        <v>600</v>
      </c>
      <c r="O83" s="236" t="s">
        <v>600</v>
      </c>
      <c r="P83" s="236"/>
      <c r="Q83" s="236" t="s">
        <v>600</v>
      </c>
      <c r="R83" s="234" t="s">
        <v>600</v>
      </c>
      <c r="S83" s="237" t="s">
        <v>600</v>
      </c>
      <c r="T83" s="244"/>
      <c r="U83" s="244"/>
      <c r="V83" s="239">
        <f t="shared" si="12"/>
        <v>11</v>
      </c>
      <c r="W83" s="240">
        <f t="shared" si="13"/>
        <v>0.73333333333333328</v>
      </c>
      <c r="X83" s="240">
        <f>VLOOKUP(B83,'[2]Prisustvo za anketu'!$A$9:$AI$221,35,FALSE)</f>
        <v>1</v>
      </c>
      <c r="Y83" s="240">
        <f t="shared" si="9"/>
        <v>0.8666666666666667</v>
      </c>
      <c r="Z83" s="239">
        <f t="shared" si="14"/>
        <v>4</v>
      </c>
      <c r="AA83" s="241" t="str">
        <f t="shared" si="15"/>
        <v>DA</v>
      </c>
      <c r="AB83" s="77" t="str">
        <f>IF(W83&gt;=50%,"da","IF(X10&gt;=50%,da)")</f>
        <v>da</v>
      </c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</row>
    <row r="84" spans="1:42" s="242" customFormat="1" x14ac:dyDescent="0.2">
      <c r="A84" s="229">
        <f t="shared" si="11"/>
        <v>75</v>
      </c>
      <c r="B84" s="230" t="s">
        <v>144</v>
      </c>
      <c r="C84" s="231" t="s">
        <v>145</v>
      </c>
      <c r="D84" s="230" t="s">
        <v>600</v>
      </c>
      <c r="E84" s="232"/>
      <c r="F84" s="230" t="s">
        <v>600</v>
      </c>
      <c r="G84" s="230" t="s">
        <v>600</v>
      </c>
      <c r="H84" s="230" t="s">
        <v>600</v>
      </c>
      <c r="I84" s="230" t="s">
        <v>600</v>
      </c>
      <c r="J84" s="236"/>
      <c r="K84" s="236"/>
      <c r="L84" s="236" t="s">
        <v>600</v>
      </c>
      <c r="M84" s="236" t="s">
        <v>600</v>
      </c>
      <c r="N84" s="243" t="s">
        <v>600</v>
      </c>
      <c r="O84" s="236"/>
      <c r="P84" s="236"/>
      <c r="Q84" s="236"/>
      <c r="R84" s="234" t="s">
        <v>600</v>
      </c>
      <c r="S84" s="237" t="s">
        <v>600</v>
      </c>
      <c r="T84" s="244"/>
      <c r="U84" s="244"/>
      <c r="V84" s="239">
        <v>11</v>
      </c>
      <c r="W84" s="240">
        <f t="shared" si="13"/>
        <v>0.73333333333333328</v>
      </c>
      <c r="X84" s="240">
        <f>VLOOKUP(B84,'[2]Prisustvo za anketu'!$A$9:$AI$221,35,FALSE)</f>
        <v>0.92424242424242431</v>
      </c>
      <c r="Y84" s="240">
        <f t="shared" si="9"/>
        <v>0.82878787878787885</v>
      </c>
      <c r="Z84" s="239">
        <f t="shared" si="14"/>
        <v>4</v>
      </c>
      <c r="AA84" s="241" t="str">
        <f t="shared" si="15"/>
        <v>DA</v>
      </c>
      <c r="AB84" s="77" t="str">
        <f>IF(W84&gt;=50%,"da","IF(X10&gt;=50%,da)")</f>
        <v>da</v>
      </c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</row>
    <row r="85" spans="1:42" s="242" customFormat="1" x14ac:dyDescent="0.2">
      <c r="A85" s="229">
        <f t="shared" si="11"/>
        <v>76</v>
      </c>
      <c r="B85" s="230" t="s">
        <v>275</v>
      </c>
      <c r="C85" s="231" t="s">
        <v>496</v>
      </c>
      <c r="D85" s="230"/>
      <c r="E85" s="232"/>
      <c r="F85" s="230" t="s">
        <v>600</v>
      </c>
      <c r="G85" s="230" t="s">
        <v>600</v>
      </c>
      <c r="H85" s="230" t="s">
        <v>600</v>
      </c>
      <c r="I85" s="230" t="s">
        <v>600</v>
      </c>
      <c r="J85" s="236"/>
      <c r="K85" s="236"/>
      <c r="L85" s="236" t="s">
        <v>600</v>
      </c>
      <c r="M85" s="236" t="s">
        <v>600</v>
      </c>
      <c r="N85" s="243" t="s">
        <v>600</v>
      </c>
      <c r="O85" s="236"/>
      <c r="P85" s="236"/>
      <c r="Q85" s="236"/>
      <c r="R85" s="234" t="s">
        <v>600</v>
      </c>
      <c r="S85" s="237" t="s">
        <v>600</v>
      </c>
      <c r="T85" s="244"/>
      <c r="U85" s="244" t="s">
        <v>600</v>
      </c>
      <c r="V85" s="239">
        <v>11</v>
      </c>
      <c r="W85" s="240">
        <f t="shared" si="13"/>
        <v>0.73333333333333328</v>
      </c>
      <c r="X85" s="240">
        <f>VLOOKUP(B85,'[2]Prisustvo za anketu'!$A$9:$AI$221,35,FALSE)</f>
        <v>1</v>
      </c>
      <c r="Y85" s="240">
        <f t="shared" si="9"/>
        <v>0.8666666666666667</v>
      </c>
      <c r="Z85" s="239">
        <f t="shared" si="14"/>
        <v>4</v>
      </c>
      <c r="AA85" s="241" t="str">
        <f t="shared" si="15"/>
        <v>DA</v>
      </c>
      <c r="AB85" s="77" t="str">
        <f>IF(W85&gt;=50%,"da","IF(X10&gt;=50%,da)")</f>
        <v>da</v>
      </c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</row>
    <row r="86" spans="1:42" s="242" customFormat="1" x14ac:dyDescent="0.2">
      <c r="A86" s="229">
        <f t="shared" si="11"/>
        <v>77</v>
      </c>
      <c r="B86" s="230" t="s">
        <v>277</v>
      </c>
      <c r="C86" s="231" t="s">
        <v>498</v>
      </c>
      <c r="D86" s="230"/>
      <c r="E86" s="232"/>
      <c r="F86" s="230" t="s">
        <v>600</v>
      </c>
      <c r="G86" s="233"/>
      <c r="H86" s="234" t="s">
        <v>600</v>
      </c>
      <c r="I86" s="235" t="s">
        <v>600</v>
      </c>
      <c r="J86" s="236" t="s">
        <v>600</v>
      </c>
      <c r="K86" s="236" t="s">
        <v>600</v>
      </c>
      <c r="L86" s="236" t="s">
        <v>600</v>
      </c>
      <c r="M86" s="236" t="s">
        <v>600</v>
      </c>
      <c r="N86" s="243" t="s">
        <v>600</v>
      </c>
      <c r="O86" s="236" t="s">
        <v>600</v>
      </c>
      <c r="P86" s="236"/>
      <c r="Q86" s="236" t="s">
        <v>600</v>
      </c>
      <c r="R86" s="234" t="s">
        <v>600</v>
      </c>
      <c r="S86" s="237"/>
      <c r="T86" s="244"/>
      <c r="U86" s="244" t="s">
        <v>600</v>
      </c>
      <c r="V86" s="239">
        <f t="shared" si="12"/>
        <v>12</v>
      </c>
      <c r="W86" s="240">
        <f t="shared" si="13"/>
        <v>0.8</v>
      </c>
      <c r="X86" s="240">
        <f>VLOOKUP(B86,'[2]Prisustvo za anketu'!$A$9:$AI$221,35,FALSE)</f>
        <v>0.43181818181818182</v>
      </c>
      <c r="Y86" s="240">
        <f t="shared" si="9"/>
        <v>0.61590909090909096</v>
      </c>
      <c r="Z86" s="239">
        <f t="shared" si="14"/>
        <v>2</v>
      </c>
      <c r="AA86" s="241" t="str">
        <f t="shared" si="15"/>
        <v>DA</v>
      </c>
      <c r="AB86" s="77" t="s">
        <v>998</v>
      </c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</row>
    <row r="87" spans="1:42" s="242" customFormat="1" x14ac:dyDescent="0.2">
      <c r="A87" s="229">
        <f t="shared" si="11"/>
        <v>78</v>
      </c>
      <c r="B87" s="230" t="s">
        <v>278</v>
      </c>
      <c r="C87" s="231" t="s">
        <v>499</v>
      </c>
      <c r="D87" s="230" t="s">
        <v>600</v>
      </c>
      <c r="E87" s="232"/>
      <c r="F87" s="230" t="s">
        <v>600</v>
      </c>
      <c r="G87" s="233" t="s">
        <v>600</v>
      </c>
      <c r="H87" s="234" t="s">
        <v>600</v>
      </c>
      <c r="I87" s="235" t="s">
        <v>600</v>
      </c>
      <c r="J87" s="236" t="s">
        <v>600</v>
      </c>
      <c r="K87" s="236" t="s">
        <v>600</v>
      </c>
      <c r="L87" s="236" t="s">
        <v>600</v>
      </c>
      <c r="M87" s="236" t="s">
        <v>600</v>
      </c>
      <c r="N87" s="236" t="s">
        <v>600</v>
      </c>
      <c r="O87" s="236" t="s">
        <v>600</v>
      </c>
      <c r="P87" s="236" t="s">
        <v>600</v>
      </c>
      <c r="Q87" s="236" t="s">
        <v>600</v>
      </c>
      <c r="R87" s="234" t="s">
        <v>600</v>
      </c>
      <c r="S87" s="237" t="s">
        <v>600</v>
      </c>
      <c r="T87" s="238"/>
      <c r="U87" s="238"/>
      <c r="V87" s="239">
        <f t="shared" si="12"/>
        <v>15</v>
      </c>
      <c r="W87" s="240">
        <f t="shared" si="13"/>
        <v>1</v>
      </c>
      <c r="X87" s="240">
        <f>VLOOKUP(B87,'[2]Prisustvo za anketu'!$A$9:$AI$221,35,FALSE)</f>
        <v>0.76515151515151514</v>
      </c>
      <c r="Y87" s="240">
        <f t="shared" si="9"/>
        <v>0.88257575757575757</v>
      </c>
      <c r="Z87" s="239">
        <f t="shared" si="14"/>
        <v>4</v>
      </c>
      <c r="AA87" s="241" t="str">
        <f t="shared" si="15"/>
        <v>DA</v>
      </c>
      <c r="AB87" s="77" t="str">
        <f t="shared" ref="AB87:AB99" si="16">IF(W87&gt;=50%,"da","IF(X10&gt;=50%,da)")</f>
        <v>da</v>
      </c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</row>
    <row r="88" spans="1:42" s="242" customFormat="1" x14ac:dyDescent="0.2">
      <c r="A88" s="229">
        <f t="shared" si="11"/>
        <v>79</v>
      </c>
      <c r="B88" s="230" t="s">
        <v>279</v>
      </c>
      <c r="C88" s="231" t="s">
        <v>500</v>
      </c>
      <c r="D88" s="230" t="s">
        <v>600</v>
      </c>
      <c r="E88" s="232"/>
      <c r="F88" s="230" t="s">
        <v>600</v>
      </c>
      <c r="G88" s="230" t="s">
        <v>600</v>
      </c>
      <c r="H88" s="230" t="s">
        <v>600</v>
      </c>
      <c r="I88" s="230" t="s">
        <v>600</v>
      </c>
      <c r="J88" s="230" t="s">
        <v>600</v>
      </c>
      <c r="K88" s="236"/>
      <c r="L88" s="236" t="s">
        <v>600</v>
      </c>
      <c r="M88" s="236" t="s">
        <v>600</v>
      </c>
      <c r="N88" s="243" t="s">
        <v>600</v>
      </c>
      <c r="O88" s="236"/>
      <c r="P88" s="236"/>
      <c r="Q88" s="236"/>
      <c r="R88" s="234"/>
      <c r="S88" s="237"/>
      <c r="T88" s="244"/>
      <c r="U88" s="244"/>
      <c r="V88" s="239">
        <v>10</v>
      </c>
      <c r="W88" s="240">
        <f t="shared" si="13"/>
        <v>0.66666666666666663</v>
      </c>
      <c r="X88" s="240">
        <f>VLOOKUP(B88,'[2]Prisustvo za anketu'!$A$9:$AI$221,35,FALSE)</f>
        <v>0.50757575757575757</v>
      </c>
      <c r="Y88" s="240">
        <f t="shared" si="9"/>
        <v>0.58712121212121215</v>
      </c>
      <c r="Z88" s="239">
        <f t="shared" si="14"/>
        <v>1</v>
      </c>
      <c r="AA88" s="241" t="str">
        <f t="shared" si="15"/>
        <v>DA</v>
      </c>
      <c r="AB88" s="77" t="str">
        <f t="shared" si="16"/>
        <v>da</v>
      </c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</row>
    <row r="89" spans="1:42" s="242" customFormat="1" x14ac:dyDescent="0.2">
      <c r="A89" s="229">
        <f t="shared" si="11"/>
        <v>80</v>
      </c>
      <c r="B89" s="230" t="s">
        <v>280</v>
      </c>
      <c r="C89" s="231" t="s">
        <v>501</v>
      </c>
      <c r="D89" s="230"/>
      <c r="E89" s="232"/>
      <c r="F89" s="230" t="s">
        <v>600</v>
      </c>
      <c r="G89" s="233"/>
      <c r="H89" s="234" t="s">
        <v>600</v>
      </c>
      <c r="I89" s="235" t="s">
        <v>600</v>
      </c>
      <c r="J89" s="236" t="s">
        <v>600</v>
      </c>
      <c r="K89" s="236" t="s">
        <v>600</v>
      </c>
      <c r="L89" s="236" t="s">
        <v>600</v>
      </c>
      <c r="M89" s="236" t="s">
        <v>600</v>
      </c>
      <c r="N89" s="236" t="s">
        <v>600</v>
      </c>
      <c r="O89" s="236" t="s">
        <v>600</v>
      </c>
      <c r="P89" s="236"/>
      <c r="Q89" s="236" t="s">
        <v>600</v>
      </c>
      <c r="R89" s="234" t="s">
        <v>600</v>
      </c>
      <c r="S89" s="237" t="s">
        <v>600</v>
      </c>
      <c r="T89" s="238"/>
      <c r="U89" s="238" t="s">
        <v>600</v>
      </c>
      <c r="V89" s="239">
        <f t="shared" si="12"/>
        <v>13</v>
      </c>
      <c r="W89" s="240">
        <f t="shared" si="13"/>
        <v>0.8666666666666667</v>
      </c>
      <c r="X89" s="240">
        <f>VLOOKUP(B89,'[2]Prisustvo za anketu'!$A$9:$AI$221,35,FALSE)</f>
        <v>0.59848484848484851</v>
      </c>
      <c r="Y89" s="240">
        <f t="shared" si="9"/>
        <v>0.73257575757575766</v>
      </c>
      <c r="Z89" s="239">
        <f t="shared" si="14"/>
        <v>3</v>
      </c>
      <c r="AA89" s="241" t="str">
        <f t="shared" si="15"/>
        <v>DA</v>
      </c>
      <c r="AB89" s="77" t="str">
        <f t="shared" si="16"/>
        <v>da</v>
      </c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</row>
    <row r="90" spans="1:42" s="242" customFormat="1" x14ac:dyDescent="0.2">
      <c r="A90" s="229">
        <f t="shared" si="11"/>
        <v>81</v>
      </c>
      <c r="B90" s="230" t="s">
        <v>282</v>
      </c>
      <c r="C90" s="231" t="s">
        <v>503</v>
      </c>
      <c r="D90" s="230" t="s">
        <v>600</v>
      </c>
      <c r="E90" s="232"/>
      <c r="F90" s="230" t="s">
        <v>600</v>
      </c>
      <c r="G90" s="233" t="s">
        <v>600</v>
      </c>
      <c r="H90" s="234" t="s">
        <v>600</v>
      </c>
      <c r="I90" s="235" t="s">
        <v>600</v>
      </c>
      <c r="J90" s="236" t="s">
        <v>600</v>
      </c>
      <c r="K90" s="236" t="s">
        <v>600</v>
      </c>
      <c r="L90" s="236" t="s">
        <v>600</v>
      </c>
      <c r="M90" s="236" t="s">
        <v>600</v>
      </c>
      <c r="N90" s="236" t="s">
        <v>600</v>
      </c>
      <c r="O90" s="236" t="s">
        <v>600</v>
      </c>
      <c r="P90" s="236" t="s">
        <v>600</v>
      </c>
      <c r="Q90" s="236"/>
      <c r="R90" s="234"/>
      <c r="S90" s="237" t="s">
        <v>600</v>
      </c>
      <c r="T90" s="238"/>
      <c r="U90" s="238" t="s">
        <v>600</v>
      </c>
      <c r="V90" s="239">
        <f t="shared" si="12"/>
        <v>14</v>
      </c>
      <c r="W90" s="240">
        <f t="shared" si="13"/>
        <v>0.93333333333333335</v>
      </c>
      <c r="X90" s="240">
        <f>VLOOKUP(B90,'[2]Prisustvo za anketu'!$A$9:$AI$221,35,FALSE)</f>
        <v>0.76515151515151514</v>
      </c>
      <c r="Y90" s="240">
        <f t="shared" si="9"/>
        <v>0.84924242424242424</v>
      </c>
      <c r="Z90" s="239">
        <f t="shared" si="14"/>
        <v>4</v>
      </c>
      <c r="AA90" s="241" t="str">
        <f t="shared" si="15"/>
        <v>DA</v>
      </c>
      <c r="AB90" s="77" t="str">
        <f t="shared" si="16"/>
        <v>da</v>
      </c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</row>
    <row r="91" spans="1:42" s="242" customFormat="1" x14ac:dyDescent="0.2">
      <c r="A91" s="229">
        <f t="shared" si="11"/>
        <v>82</v>
      </c>
      <c r="B91" s="230" t="s">
        <v>286</v>
      </c>
      <c r="C91" s="231" t="s">
        <v>507</v>
      </c>
      <c r="D91" s="230" t="s">
        <v>600</v>
      </c>
      <c r="E91" s="232"/>
      <c r="F91" s="230" t="s">
        <v>600</v>
      </c>
      <c r="G91" s="233" t="s">
        <v>600</v>
      </c>
      <c r="H91" s="234" t="s">
        <v>600</v>
      </c>
      <c r="I91" s="235" t="s">
        <v>600</v>
      </c>
      <c r="J91" s="236" t="s">
        <v>600</v>
      </c>
      <c r="K91" s="236" t="s">
        <v>600</v>
      </c>
      <c r="L91" s="236" t="s">
        <v>600</v>
      </c>
      <c r="M91" s="236" t="s">
        <v>600</v>
      </c>
      <c r="N91" s="236" t="s">
        <v>600</v>
      </c>
      <c r="O91" s="236" t="s">
        <v>600</v>
      </c>
      <c r="P91" s="236"/>
      <c r="Q91" s="236" t="s">
        <v>600</v>
      </c>
      <c r="R91" s="234" t="s">
        <v>600</v>
      </c>
      <c r="S91" s="237" t="s">
        <v>600</v>
      </c>
      <c r="T91" s="238"/>
      <c r="U91" s="238" t="s">
        <v>600</v>
      </c>
      <c r="V91" s="239">
        <v>16</v>
      </c>
      <c r="W91" s="240">
        <f t="shared" si="13"/>
        <v>1.0666666666666667</v>
      </c>
      <c r="X91" s="240">
        <f>VLOOKUP(B91,'[2]Prisustvo za anketu'!$A$9:$AI$221,35,FALSE)</f>
        <v>0.96212121212121215</v>
      </c>
      <c r="Y91" s="240">
        <f t="shared" si="9"/>
        <v>1.0143939393939394</v>
      </c>
      <c r="Z91" s="239">
        <f t="shared" si="14"/>
        <v>5</v>
      </c>
      <c r="AA91" s="241" t="str">
        <f t="shared" si="15"/>
        <v>DA</v>
      </c>
      <c r="AB91" s="77" t="str">
        <f t="shared" si="16"/>
        <v>da</v>
      </c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</row>
    <row r="92" spans="1:42" s="242" customFormat="1" x14ac:dyDescent="0.2">
      <c r="A92" s="229">
        <f t="shared" si="11"/>
        <v>83</v>
      </c>
      <c r="B92" s="230" t="s">
        <v>287</v>
      </c>
      <c r="C92" s="231" t="s">
        <v>508</v>
      </c>
      <c r="D92" s="230"/>
      <c r="E92" s="232"/>
      <c r="F92" s="230" t="s">
        <v>600</v>
      </c>
      <c r="G92" s="233"/>
      <c r="H92" s="230" t="s">
        <v>600</v>
      </c>
      <c r="I92" s="230" t="s">
        <v>600</v>
      </c>
      <c r="J92" s="230" t="s">
        <v>600</v>
      </c>
      <c r="K92" s="236" t="s">
        <v>600</v>
      </c>
      <c r="L92" s="236" t="s">
        <v>600</v>
      </c>
      <c r="M92" s="236" t="s">
        <v>600</v>
      </c>
      <c r="N92" s="243" t="s">
        <v>600</v>
      </c>
      <c r="O92" s="236" t="s">
        <v>600</v>
      </c>
      <c r="P92" s="236"/>
      <c r="Q92" s="236" t="s">
        <v>600</v>
      </c>
      <c r="R92" s="234" t="s">
        <v>600</v>
      </c>
      <c r="S92" s="237"/>
      <c r="T92" s="244"/>
      <c r="U92" s="244" t="s">
        <v>600</v>
      </c>
      <c r="V92" s="239">
        <f t="shared" si="12"/>
        <v>12</v>
      </c>
      <c r="W92" s="240">
        <f t="shared" si="13"/>
        <v>0.8</v>
      </c>
      <c r="X92" s="240">
        <f>VLOOKUP(B92,'[2]Prisustvo za anketu'!$A$9:$AI$221,35,FALSE)</f>
        <v>0.59848484848484851</v>
      </c>
      <c r="Y92" s="240">
        <f t="shared" si="9"/>
        <v>0.69924242424242422</v>
      </c>
      <c r="Z92" s="239">
        <f t="shared" si="14"/>
        <v>2</v>
      </c>
      <c r="AA92" s="241" t="str">
        <f t="shared" si="15"/>
        <v>DA</v>
      </c>
      <c r="AB92" s="77" t="str">
        <f t="shared" si="16"/>
        <v>da</v>
      </c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</row>
    <row r="93" spans="1:42" s="242" customFormat="1" ht="13.5" thickBot="1" x14ac:dyDescent="0.25">
      <c r="A93" s="229">
        <f t="shared" si="11"/>
        <v>84</v>
      </c>
      <c r="B93" s="230" t="s">
        <v>288</v>
      </c>
      <c r="C93" s="231" t="s">
        <v>509</v>
      </c>
      <c r="D93" s="230" t="s">
        <v>600</v>
      </c>
      <c r="E93" s="232"/>
      <c r="F93" s="230" t="s">
        <v>600</v>
      </c>
      <c r="G93" s="233" t="s">
        <v>600</v>
      </c>
      <c r="H93" s="234" t="s">
        <v>600</v>
      </c>
      <c r="I93" s="235" t="s">
        <v>600</v>
      </c>
      <c r="J93" s="236" t="s">
        <v>600</v>
      </c>
      <c r="K93" s="236"/>
      <c r="L93" s="236" t="s">
        <v>600</v>
      </c>
      <c r="M93" s="236" t="s">
        <v>600</v>
      </c>
      <c r="N93" s="236" t="s">
        <v>600</v>
      </c>
      <c r="O93" s="236" t="s">
        <v>600</v>
      </c>
      <c r="P93" s="236"/>
      <c r="Q93" s="236" t="s">
        <v>600</v>
      </c>
      <c r="R93" s="234"/>
      <c r="S93" s="237" t="s">
        <v>600</v>
      </c>
      <c r="T93" s="238"/>
      <c r="U93" s="238" t="s">
        <v>600</v>
      </c>
      <c r="V93" s="239">
        <f t="shared" si="12"/>
        <v>13</v>
      </c>
      <c r="W93" s="240">
        <f t="shared" si="13"/>
        <v>0.8666666666666667</v>
      </c>
      <c r="X93" s="240">
        <f>VLOOKUP(B93,'[2]Prisustvo za anketu'!$A$9:$AI$221,35,FALSE)</f>
        <v>0.59848484848484851</v>
      </c>
      <c r="Y93" s="240">
        <f t="shared" si="9"/>
        <v>0.73257575757575766</v>
      </c>
      <c r="Z93" s="239">
        <f t="shared" si="14"/>
        <v>3</v>
      </c>
      <c r="AA93" s="241" t="str">
        <f t="shared" si="15"/>
        <v>DA</v>
      </c>
      <c r="AB93" s="77" t="str">
        <f t="shared" si="16"/>
        <v>da</v>
      </c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</row>
    <row r="94" spans="1:42" s="271" customFormat="1" ht="13.5" thickBot="1" x14ac:dyDescent="0.25">
      <c r="A94" s="229">
        <f t="shared" si="11"/>
        <v>85</v>
      </c>
      <c r="B94" s="260" t="s">
        <v>291</v>
      </c>
      <c r="C94" s="261" t="s">
        <v>512</v>
      </c>
      <c r="D94" s="260"/>
      <c r="E94" s="262"/>
      <c r="F94" s="260" t="s">
        <v>600</v>
      </c>
      <c r="G94" s="260" t="s">
        <v>600</v>
      </c>
      <c r="H94" s="260" t="s">
        <v>600</v>
      </c>
      <c r="I94" s="260" t="s">
        <v>600</v>
      </c>
      <c r="J94" s="266"/>
      <c r="K94" s="274" t="s">
        <v>600</v>
      </c>
      <c r="L94" s="274" t="s">
        <v>600</v>
      </c>
      <c r="M94" s="274" t="s">
        <v>600</v>
      </c>
      <c r="N94" s="272" t="s">
        <v>600</v>
      </c>
      <c r="O94" s="266" t="s">
        <v>600</v>
      </c>
      <c r="P94" s="274"/>
      <c r="Q94" s="266"/>
      <c r="R94" s="264"/>
      <c r="S94" s="268" t="s">
        <v>600</v>
      </c>
      <c r="T94" s="275"/>
      <c r="U94" s="275" t="s">
        <v>600</v>
      </c>
      <c r="V94" s="239">
        <f t="shared" si="12"/>
        <v>11</v>
      </c>
      <c r="W94" s="270">
        <f t="shared" si="13"/>
        <v>0.73333333333333328</v>
      </c>
      <c r="X94" s="270">
        <f>VLOOKUP(B94,'[2]Prisustvo za anketu'!$A$9:$AI$221,35,FALSE)</f>
        <v>0.76515151515151514</v>
      </c>
      <c r="Y94" s="240">
        <f t="shared" si="9"/>
        <v>0.74924242424242427</v>
      </c>
      <c r="Z94" s="239">
        <f t="shared" si="14"/>
        <v>3</v>
      </c>
      <c r="AA94" s="241" t="str">
        <f t="shared" si="15"/>
        <v>DA</v>
      </c>
      <c r="AB94" s="77" t="str">
        <f t="shared" si="16"/>
        <v>da</v>
      </c>
      <c r="AC94" s="200"/>
      <c r="AD94" s="200"/>
      <c r="AE94" s="200"/>
      <c r="AF94" s="200"/>
      <c r="AG94" s="200"/>
      <c r="AH94" s="200"/>
      <c r="AI94" s="200"/>
      <c r="AJ94" s="200"/>
      <c r="AK94" s="200"/>
      <c r="AL94" s="200"/>
      <c r="AM94" s="200"/>
      <c r="AN94" s="200"/>
      <c r="AO94" s="200"/>
      <c r="AP94" s="200"/>
    </row>
    <row r="95" spans="1:42" s="242" customFormat="1" ht="13.5" thickBot="1" x14ac:dyDescent="0.25">
      <c r="A95" s="229">
        <f t="shared" si="11"/>
        <v>86</v>
      </c>
      <c r="B95" s="230" t="s">
        <v>292</v>
      </c>
      <c r="C95" s="231" t="s">
        <v>513</v>
      </c>
      <c r="D95" s="230" t="s">
        <v>600</v>
      </c>
      <c r="E95" s="232"/>
      <c r="F95" s="230" t="s">
        <v>600</v>
      </c>
      <c r="G95" s="230" t="s">
        <v>600</v>
      </c>
      <c r="H95" s="230" t="s">
        <v>600</v>
      </c>
      <c r="I95" s="230" t="s">
        <v>600</v>
      </c>
      <c r="J95" s="236"/>
      <c r="K95" s="245"/>
      <c r="L95" s="245" t="s">
        <v>600</v>
      </c>
      <c r="M95" s="245" t="s">
        <v>600</v>
      </c>
      <c r="N95" s="243" t="s">
        <v>600</v>
      </c>
      <c r="O95" s="236" t="s">
        <v>600</v>
      </c>
      <c r="P95" s="245"/>
      <c r="Q95" s="236"/>
      <c r="R95" s="234" t="s">
        <v>600</v>
      </c>
      <c r="S95" s="237" t="s">
        <v>600</v>
      </c>
      <c r="T95" s="244"/>
      <c r="U95" s="244"/>
      <c r="V95" s="239">
        <v>12</v>
      </c>
      <c r="W95" s="240">
        <f t="shared" si="13"/>
        <v>0.8</v>
      </c>
      <c r="X95" s="240">
        <f>VLOOKUP(B95,'[2]Prisustvo za anketu'!$A$9:$AI$221,35,FALSE)</f>
        <v>0.93181818181818188</v>
      </c>
      <c r="Y95" s="240">
        <f t="shared" si="9"/>
        <v>0.86590909090909096</v>
      </c>
      <c r="Z95" s="239">
        <f t="shared" si="14"/>
        <v>4</v>
      </c>
      <c r="AA95" s="241" t="str">
        <f t="shared" si="15"/>
        <v>DA</v>
      </c>
      <c r="AB95" s="77" t="str">
        <f t="shared" si="16"/>
        <v>da</v>
      </c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</row>
    <row r="96" spans="1:42" s="271" customFormat="1" ht="13.5" thickBot="1" x14ac:dyDescent="0.25">
      <c r="A96" s="229">
        <f t="shared" si="11"/>
        <v>87</v>
      </c>
      <c r="B96" s="260" t="s">
        <v>142</v>
      </c>
      <c r="C96" s="261" t="s">
        <v>143</v>
      </c>
      <c r="D96" s="260" t="s">
        <v>600</v>
      </c>
      <c r="E96" s="262"/>
      <c r="F96" s="260" t="s">
        <v>600</v>
      </c>
      <c r="G96" s="263"/>
      <c r="H96" s="264" t="s">
        <v>600</v>
      </c>
      <c r="I96" s="265" t="s">
        <v>600</v>
      </c>
      <c r="J96" s="266" t="s">
        <v>600</v>
      </c>
      <c r="K96" s="266" t="s">
        <v>600</v>
      </c>
      <c r="L96" s="266" t="s">
        <v>600</v>
      </c>
      <c r="M96" s="266" t="s">
        <v>600</v>
      </c>
      <c r="N96" s="266" t="s">
        <v>600</v>
      </c>
      <c r="O96" s="266" t="s">
        <v>600</v>
      </c>
      <c r="P96" s="266" t="s">
        <v>600</v>
      </c>
      <c r="Q96" s="266" t="s">
        <v>600</v>
      </c>
      <c r="R96" s="264" t="s">
        <v>600</v>
      </c>
      <c r="S96" s="268" t="s">
        <v>600</v>
      </c>
      <c r="T96" s="269"/>
      <c r="U96" s="269" t="s">
        <v>600</v>
      </c>
      <c r="V96" s="239">
        <f t="shared" si="12"/>
        <v>15</v>
      </c>
      <c r="W96" s="270">
        <f t="shared" si="13"/>
        <v>1</v>
      </c>
      <c r="X96" s="270">
        <f>VLOOKUP(B96,'[2]Prisustvo za anketu'!$A$9:$AI$221,35,FALSE)</f>
        <v>0.59848484848484851</v>
      </c>
      <c r="Y96" s="240">
        <f t="shared" si="9"/>
        <v>0.79924242424242431</v>
      </c>
      <c r="Z96" s="239">
        <f t="shared" si="14"/>
        <v>3</v>
      </c>
      <c r="AA96" s="241" t="str">
        <f t="shared" si="15"/>
        <v>DA</v>
      </c>
      <c r="AB96" s="77" t="str">
        <f t="shared" si="16"/>
        <v>da</v>
      </c>
      <c r="AC96" s="200"/>
      <c r="AD96" s="200"/>
      <c r="AE96" s="200"/>
      <c r="AF96" s="200"/>
      <c r="AG96" s="200"/>
      <c r="AH96" s="200"/>
      <c r="AI96" s="200"/>
      <c r="AJ96" s="200"/>
      <c r="AK96" s="200"/>
      <c r="AL96" s="200"/>
      <c r="AM96" s="200"/>
      <c r="AN96" s="200"/>
      <c r="AO96" s="200"/>
      <c r="AP96" s="200"/>
    </row>
    <row r="97" spans="1:42" s="242" customFormat="1" x14ac:dyDescent="0.2">
      <c r="A97" s="229">
        <f t="shared" si="11"/>
        <v>88</v>
      </c>
      <c r="B97" s="230" t="s">
        <v>293</v>
      </c>
      <c r="C97" s="231" t="s">
        <v>514</v>
      </c>
      <c r="D97" s="230" t="s">
        <v>600</v>
      </c>
      <c r="E97" s="232"/>
      <c r="F97" s="230" t="s">
        <v>600</v>
      </c>
      <c r="G97" s="233" t="s">
        <v>600</v>
      </c>
      <c r="H97" s="234" t="s">
        <v>600</v>
      </c>
      <c r="I97" s="235" t="s">
        <v>600</v>
      </c>
      <c r="J97" s="236" t="s">
        <v>600</v>
      </c>
      <c r="K97" s="236"/>
      <c r="L97" s="236" t="s">
        <v>600</v>
      </c>
      <c r="M97" s="236" t="s">
        <v>600</v>
      </c>
      <c r="N97" s="236" t="s">
        <v>600</v>
      </c>
      <c r="O97" s="236" t="s">
        <v>600</v>
      </c>
      <c r="P97" s="236"/>
      <c r="Q97" s="236" t="s">
        <v>600</v>
      </c>
      <c r="R97" s="234"/>
      <c r="S97" s="237" t="s">
        <v>600</v>
      </c>
      <c r="T97" s="238"/>
      <c r="U97" s="238" t="s">
        <v>600</v>
      </c>
      <c r="V97" s="239">
        <f t="shared" si="12"/>
        <v>13</v>
      </c>
      <c r="W97" s="240">
        <f t="shared" si="13"/>
        <v>0.8666666666666667</v>
      </c>
      <c r="X97" s="240">
        <f>VLOOKUP(B97,'[2]Prisustvo za anketu'!$A$9:$AI$221,35,FALSE)</f>
        <v>0.68181818181818188</v>
      </c>
      <c r="Y97" s="240">
        <f t="shared" si="9"/>
        <v>0.77424242424242429</v>
      </c>
      <c r="Z97" s="239">
        <f t="shared" si="14"/>
        <v>3</v>
      </c>
      <c r="AA97" s="241" t="str">
        <f t="shared" si="15"/>
        <v>DA</v>
      </c>
      <c r="AB97" s="77" t="str">
        <f t="shared" si="16"/>
        <v>da</v>
      </c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</row>
    <row r="98" spans="1:42" s="242" customFormat="1" x14ac:dyDescent="0.2">
      <c r="A98" s="229">
        <f t="shared" si="11"/>
        <v>89</v>
      </c>
      <c r="B98" s="230" t="s">
        <v>295</v>
      </c>
      <c r="C98" s="231" t="s">
        <v>516</v>
      </c>
      <c r="D98" s="230" t="s">
        <v>600</v>
      </c>
      <c r="E98" s="232"/>
      <c r="F98" s="230" t="s">
        <v>600</v>
      </c>
      <c r="G98" s="230" t="s">
        <v>600</v>
      </c>
      <c r="H98" s="230" t="s">
        <v>600</v>
      </c>
      <c r="I98" s="230" t="s">
        <v>600</v>
      </c>
      <c r="J98" s="230" t="s">
        <v>600</v>
      </c>
      <c r="K98" s="245"/>
      <c r="L98" s="245" t="s">
        <v>600</v>
      </c>
      <c r="M98" s="245" t="s">
        <v>600</v>
      </c>
      <c r="N98" s="243" t="s">
        <v>600</v>
      </c>
      <c r="O98" s="236" t="s">
        <v>600</v>
      </c>
      <c r="P98" s="245"/>
      <c r="Q98" s="236"/>
      <c r="R98" s="234" t="s">
        <v>600</v>
      </c>
      <c r="S98" s="237" t="s">
        <v>600</v>
      </c>
      <c r="T98" s="244"/>
      <c r="U98" s="244"/>
      <c r="V98" s="239">
        <f t="shared" si="12"/>
        <v>12</v>
      </c>
      <c r="W98" s="240">
        <f t="shared" si="13"/>
        <v>0.8</v>
      </c>
      <c r="X98" s="240">
        <f>VLOOKUP(B98,'[2]Prisustvo za anketu'!$A$9:$AI$221,35,FALSE)</f>
        <v>1</v>
      </c>
      <c r="Y98" s="240">
        <f t="shared" si="9"/>
        <v>0.9</v>
      </c>
      <c r="Z98" s="239">
        <f t="shared" si="14"/>
        <v>4</v>
      </c>
      <c r="AA98" s="241" t="str">
        <f t="shared" si="15"/>
        <v>DA</v>
      </c>
      <c r="AB98" s="77" t="str">
        <f t="shared" si="16"/>
        <v>da</v>
      </c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</row>
    <row r="99" spans="1:42" s="242" customFormat="1" x14ac:dyDescent="0.2">
      <c r="A99" s="229">
        <f t="shared" si="11"/>
        <v>90</v>
      </c>
      <c r="B99" s="230" t="s">
        <v>296</v>
      </c>
      <c r="C99" s="231" t="s">
        <v>517</v>
      </c>
      <c r="D99" s="230"/>
      <c r="E99" s="232"/>
      <c r="F99" s="230" t="s">
        <v>600</v>
      </c>
      <c r="G99" s="233"/>
      <c r="H99" s="234"/>
      <c r="I99" s="235" t="s">
        <v>600</v>
      </c>
      <c r="J99" s="236" t="s">
        <v>600</v>
      </c>
      <c r="K99" s="245"/>
      <c r="L99" s="245" t="s">
        <v>600</v>
      </c>
      <c r="M99" s="245" t="s">
        <v>600</v>
      </c>
      <c r="N99" s="243" t="s">
        <v>600</v>
      </c>
      <c r="O99" s="236" t="s">
        <v>600</v>
      </c>
      <c r="P99" s="245"/>
      <c r="Q99" s="236" t="s">
        <v>600</v>
      </c>
      <c r="R99" s="234" t="s">
        <v>600</v>
      </c>
      <c r="S99" s="237" t="s">
        <v>600</v>
      </c>
      <c r="T99" s="244"/>
      <c r="U99" s="244"/>
      <c r="V99" s="239">
        <f t="shared" si="12"/>
        <v>10</v>
      </c>
      <c r="W99" s="240">
        <f t="shared" si="13"/>
        <v>0.66666666666666663</v>
      </c>
      <c r="X99" s="240">
        <f>VLOOKUP(B99,'[2]Prisustvo za anketu'!$A$9:$AI$221,35,FALSE)</f>
        <v>1</v>
      </c>
      <c r="Y99" s="240">
        <f t="shared" si="9"/>
        <v>0.83333333333333326</v>
      </c>
      <c r="Z99" s="239">
        <f t="shared" si="14"/>
        <v>4</v>
      </c>
      <c r="AA99" s="241" t="str">
        <f t="shared" si="15"/>
        <v>DA</v>
      </c>
      <c r="AB99" s="77" t="str">
        <f t="shared" si="16"/>
        <v>da</v>
      </c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</row>
    <row r="100" spans="1:42" s="242" customFormat="1" x14ac:dyDescent="0.2">
      <c r="A100" s="229">
        <f t="shared" si="11"/>
        <v>91</v>
      </c>
      <c r="B100" s="230" t="s">
        <v>297</v>
      </c>
      <c r="C100" s="231" t="s">
        <v>518</v>
      </c>
      <c r="D100" s="230"/>
      <c r="E100" s="232"/>
      <c r="F100" s="230" t="s">
        <v>600</v>
      </c>
      <c r="G100" s="233" t="s">
        <v>600</v>
      </c>
      <c r="H100" s="234" t="s">
        <v>600</v>
      </c>
      <c r="I100" s="235" t="s">
        <v>600</v>
      </c>
      <c r="J100" s="236" t="s">
        <v>600</v>
      </c>
      <c r="K100" s="236" t="s">
        <v>600</v>
      </c>
      <c r="L100" s="236" t="s">
        <v>600</v>
      </c>
      <c r="M100" s="236" t="s">
        <v>600</v>
      </c>
      <c r="N100" s="236" t="s">
        <v>600</v>
      </c>
      <c r="O100" s="236" t="s">
        <v>600</v>
      </c>
      <c r="P100" s="236" t="s">
        <v>600</v>
      </c>
      <c r="Q100" s="236" t="s">
        <v>600</v>
      </c>
      <c r="R100" s="234" t="s">
        <v>600</v>
      </c>
      <c r="S100" s="237" t="s">
        <v>600</v>
      </c>
      <c r="T100" s="238"/>
      <c r="U100" s="238" t="s">
        <v>600</v>
      </c>
      <c r="V100" s="239">
        <f t="shared" si="12"/>
        <v>15</v>
      </c>
      <c r="W100" s="240">
        <f t="shared" si="13"/>
        <v>1</v>
      </c>
      <c r="X100" s="240">
        <f>VLOOKUP(B100,'[2]Prisustvo za anketu'!$A$9:$AI$221,35,FALSE)</f>
        <v>0.34848484848484851</v>
      </c>
      <c r="Y100" s="240">
        <f t="shared" si="9"/>
        <v>0.67424242424242431</v>
      </c>
      <c r="Z100" s="239">
        <f t="shared" si="14"/>
        <v>2</v>
      </c>
      <c r="AA100" s="241" t="str">
        <f t="shared" si="15"/>
        <v>DA</v>
      </c>
      <c r="AB100" s="77" t="s">
        <v>998</v>
      </c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</row>
    <row r="101" spans="1:42" s="242" customFormat="1" x14ac:dyDescent="0.2">
      <c r="A101" s="229">
        <f t="shared" si="11"/>
        <v>92</v>
      </c>
      <c r="B101" s="230" t="s">
        <v>300</v>
      </c>
      <c r="C101" s="231" t="s">
        <v>521</v>
      </c>
      <c r="D101" s="230"/>
      <c r="E101" s="232"/>
      <c r="F101" s="230" t="s">
        <v>600</v>
      </c>
      <c r="G101" s="230" t="s">
        <v>600</v>
      </c>
      <c r="H101" s="230" t="s">
        <v>600</v>
      </c>
      <c r="I101" s="230" t="s">
        <v>600</v>
      </c>
      <c r="J101" s="230" t="s">
        <v>600</v>
      </c>
      <c r="K101" s="245" t="s">
        <v>600</v>
      </c>
      <c r="L101" s="245" t="s">
        <v>600</v>
      </c>
      <c r="M101" s="245" t="s">
        <v>600</v>
      </c>
      <c r="N101" s="243" t="s">
        <v>600</v>
      </c>
      <c r="O101" s="236" t="s">
        <v>600</v>
      </c>
      <c r="P101" s="245" t="s">
        <v>600</v>
      </c>
      <c r="Q101" s="236"/>
      <c r="R101" s="234" t="s">
        <v>600</v>
      </c>
      <c r="S101" s="237"/>
      <c r="T101" s="244"/>
      <c r="U101" s="244" t="s">
        <v>600</v>
      </c>
      <c r="V101" s="239">
        <f t="shared" si="12"/>
        <v>13</v>
      </c>
      <c r="W101" s="240">
        <f t="shared" si="13"/>
        <v>0.8666666666666667</v>
      </c>
      <c r="X101" s="240">
        <f>VLOOKUP(B101,'[2]Prisustvo za anketu'!$A$9:$AI$221,35,FALSE)</f>
        <v>1</v>
      </c>
      <c r="Y101" s="240">
        <f t="shared" si="9"/>
        <v>0.93333333333333335</v>
      </c>
      <c r="Z101" s="239">
        <f t="shared" si="14"/>
        <v>5</v>
      </c>
      <c r="AA101" s="241" t="str">
        <f t="shared" si="15"/>
        <v>DA</v>
      </c>
      <c r="AB101" s="77" t="str">
        <f t="shared" ref="AB101:AB113" si="17">IF(W101&gt;=50%,"da","IF(X10&gt;=50%,da)")</f>
        <v>da</v>
      </c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</row>
    <row r="102" spans="1:42" s="242" customFormat="1" x14ac:dyDescent="0.2">
      <c r="A102" s="229">
        <f t="shared" si="11"/>
        <v>93</v>
      </c>
      <c r="B102" s="230" t="s">
        <v>301</v>
      </c>
      <c r="C102" s="231" t="s">
        <v>522</v>
      </c>
      <c r="D102" s="230"/>
      <c r="E102" s="232"/>
      <c r="F102" s="230" t="s">
        <v>600</v>
      </c>
      <c r="G102" s="233" t="s">
        <v>600</v>
      </c>
      <c r="H102" s="234" t="s">
        <v>600</v>
      </c>
      <c r="I102" s="235" t="s">
        <v>600</v>
      </c>
      <c r="J102" s="236" t="s">
        <v>600</v>
      </c>
      <c r="K102" s="236" t="s">
        <v>600</v>
      </c>
      <c r="L102" s="236" t="s">
        <v>600</v>
      </c>
      <c r="M102" s="236" t="s">
        <v>600</v>
      </c>
      <c r="N102" s="236" t="s">
        <v>600</v>
      </c>
      <c r="O102" s="236" t="s">
        <v>600</v>
      </c>
      <c r="P102" s="236" t="s">
        <v>600</v>
      </c>
      <c r="Q102" s="236" t="s">
        <v>600</v>
      </c>
      <c r="R102" s="234" t="s">
        <v>600</v>
      </c>
      <c r="S102" s="237"/>
      <c r="T102" s="238"/>
      <c r="U102" s="238" t="s">
        <v>600</v>
      </c>
      <c r="V102" s="239">
        <f t="shared" si="12"/>
        <v>14</v>
      </c>
      <c r="W102" s="240">
        <f t="shared" si="13"/>
        <v>0.93333333333333335</v>
      </c>
      <c r="X102" s="240">
        <f>VLOOKUP(B102,'[2]Prisustvo za anketu'!$A$9:$AI$221,35,FALSE)</f>
        <v>0.51515151515151514</v>
      </c>
      <c r="Y102" s="240">
        <f t="shared" si="9"/>
        <v>0.72424242424242424</v>
      </c>
      <c r="Z102" s="239">
        <f t="shared" si="14"/>
        <v>3</v>
      </c>
      <c r="AA102" s="241" t="str">
        <f t="shared" si="15"/>
        <v>DA</v>
      </c>
      <c r="AB102" s="77" t="str">
        <f t="shared" si="17"/>
        <v>da</v>
      </c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</row>
    <row r="103" spans="1:42" s="242" customFormat="1" x14ac:dyDescent="0.2">
      <c r="A103" s="229">
        <f t="shared" si="11"/>
        <v>94</v>
      </c>
      <c r="B103" s="230" t="s">
        <v>302</v>
      </c>
      <c r="C103" s="231" t="s">
        <v>523</v>
      </c>
      <c r="D103" s="230" t="s">
        <v>600</v>
      </c>
      <c r="E103" s="232"/>
      <c r="F103" s="230" t="s">
        <v>600</v>
      </c>
      <c r="G103" s="233" t="s">
        <v>600</v>
      </c>
      <c r="H103" s="234" t="s">
        <v>600</v>
      </c>
      <c r="I103" s="235" t="s">
        <v>600</v>
      </c>
      <c r="J103" s="236" t="s">
        <v>600</v>
      </c>
      <c r="K103" s="236" t="s">
        <v>600</v>
      </c>
      <c r="L103" s="236" t="s">
        <v>600</v>
      </c>
      <c r="M103" s="236" t="s">
        <v>600</v>
      </c>
      <c r="N103" s="236"/>
      <c r="O103" s="236" t="s">
        <v>600</v>
      </c>
      <c r="P103" s="236" t="s">
        <v>600</v>
      </c>
      <c r="Q103" s="236"/>
      <c r="R103" s="234"/>
      <c r="S103" s="237" t="s">
        <v>600</v>
      </c>
      <c r="T103" s="238"/>
      <c r="U103" s="238" t="s">
        <v>600</v>
      </c>
      <c r="V103" s="239">
        <f t="shared" si="12"/>
        <v>13</v>
      </c>
      <c r="W103" s="240">
        <f t="shared" si="13"/>
        <v>0.8666666666666667</v>
      </c>
      <c r="X103" s="240">
        <f>VLOOKUP(B103,'[2]Prisustvo za anketu'!$A$9:$AI$221,35,FALSE)</f>
        <v>0.98484848484848486</v>
      </c>
      <c r="Y103" s="240">
        <f t="shared" si="9"/>
        <v>0.92575757575757578</v>
      </c>
      <c r="Z103" s="239">
        <f t="shared" si="14"/>
        <v>5</v>
      </c>
      <c r="AA103" s="241" t="str">
        <f t="shared" si="15"/>
        <v>DA</v>
      </c>
      <c r="AB103" s="77" t="str">
        <f t="shared" si="17"/>
        <v>da</v>
      </c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</row>
    <row r="104" spans="1:42" s="242" customFormat="1" x14ac:dyDescent="0.2">
      <c r="A104" s="229">
        <f t="shared" si="11"/>
        <v>95</v>
      </c>
      <c r="B104" s="230" t="s">
        <v>303</v>
      </c>
      <c r="C104" s="231" t="s">
        <v>524</v>
      </c>
      <c r="D104" s="230" t="s">
        <v>600</v>
      </c>
      <c r="E104" s="232"/>
      <c r="F104" s="230" t="s">
        <v>600</v>
      </c>
      <c r="G104" s="233" t="s">
        <v>600</v>
      </c>
      <c r="H104" s="234" t="s">
        <v>600</v>
      </c>
      <c r="I104" s="235" t="s">
        <v>600</v>
      </c>
      <c r="J104" s="236" t="s">
        <v>600</v>
      </c>
      <c r="K104" s="236" t="s">
        <v>600</v>
      </c>
      <c r="L104" s="236" t="s">
        <v>600</v>
      </c>
      <c r="M104" s="236" t="s">
        <v>600</v>
      </c>
      <c r="N104" s="236" t="s">
        <v>600</v>
      </c>
      <c r="O104" s="236" t="s">
        <v>600</v>
      </c>
      <c r="P104" s="236" t="s">
        <v>600</v>
      </c>
      <c r="Q104" s="236" t="s">
        <v>600</v>
      </c>
      <c r="R104" s="234" t="s">
        <v>600</v>
      </c>
      <c r="S104" s="237" t="s">
        <v>600</v>
      </c>
      <c r="T104" s="238"/>
      <c r="U104" s="238"/>
      <c r="V104" s="239">
        <f t="shared" si="12"/>
        <v>15</v>
      </c>
      <c r="W104" s="240">
        <f t="shared" si="13"/>
        <v>1</v>
      </c>
      <c r="X104" s="240">
        <f>VLOOKUP(B104,'[2]Prisustvo za anketu'!$A$9:$AI$221,35,FALSE)</f>
        <v>1</v>
      </c>
      <c r="Y104" s="240">
        <f t="shared" si="9"/>
        <v>1</v>
      </c>
      <c r="Z104" s="239">
        <f t="shared" si="14"/>
        <v>5</v>
      </c>
      <c r="AA104" s="241" t="str">
        <f t="shared" si="15"/>
        <v>DA</v>
      </c>
      <c r="AB104" s="77" t="str">
        <f t="shared" si="17"/>
        <v>da</v>
      </c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</row>
    <row r="105" spans="1:42" s="242" customFormat="1" x14ac:dyDescent="0.2">
      <c r="A105" s="229">
        <f t="shared" si="11"/>
        <v>96</v>
      </c>
      <c r="B105" s="230" t="s">
        <v>305</v>
      </c>
      <c r="C105" s="231" t="s">
        <v>526</v>
      </c>
      <c r="D105" s="230"/>
      <c r="E105" s="232"/>
      <c r="F105" s="230" t="s">
        <v>600</v>
      </c>
      <c r="G105" s="233" t="s">
        <v>600</v>
      </c>
      <c r="H105" s="234" t="s">
        <v>600</v>
      </c>
      <c r="I105" s="235" t="s">
        <v>600</v>
      </c>
      <c r="J105" s="236" t="s">
        <v>600</v>
      </c>
      <c r="K105" s="236" t="s">
        <v>600</v>
      </c>
      <c r="L105" s="236" t="s">
        <v>600</v>
      </c>
      <c r="M105" s="236" t="s">
        <v>600</v>
      </c>
      <c r="N105" s="236" t="s">
        <v>600</v>
      </c>
      <c r="O105" s="236" t="s">
        <v>600</v>
      </c>
      <c r="P105" s="236" t="s">
        <v>600</v>
      </c>
      <c r="Q105" s="236" t="s">
        <v>600</v>
      </c>
      <c r="R105" s="234" t="s">
        <v>600</v>
      </c>
      <c r="S105" s="237" t="s">
        <v>600</v>
      </c>
      <c r="T105" s="238"/>
      <c r="U105" s="238" t="s">
        <v>600</v>
      </c>
      <c r="V105" s="239">
        <f t="shared" si="12"/>
        <v>15</v>
      </c>
      <c r="W105" s="240">
        <f t="shared" si="13"/>
        <v>1</v>
      </c>
      <c r="X105" s="240">
        <f>VLOOKUP(B105,'[2]Prisustvo za anketu'!$A$9:$AI$221,35,FALSE)</f>
        <v>0.76515151515151514</v>
      </c>
      <c r="Y105" s="240">
        <f t="shared" si="9"/>
        <v>0.88257575757575757</v>
      </c>
      <c r="Z105" s="239">
        <f t="shared" si="14"/>
        <v>4</v>
      </c>
      <c r="AA105" s="241" t="str">
        <f t="shared" si="15"/>
        <v>DA</v>
      </c>
      <c r="AB105" s="77" t="str">
        <f t="shared" si="17"/>
        <v>da</v>
      </c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</row>
    <row r="106" spans="1:42" s="242" customFormat="1" x14ac:dyDescent="0.2">
      <c r="A106" s="229">
        <f t="shared" si="11"/>
        <v>97</v>
      </c>
      <c r="B106" s="230" t="s">
        <v>306</v>
      </c>
      <c r="C106" s="231" t="s">
        <v>527</v>
      </c>
      <c r="D106" s="230"/>
      <c r="E106" s="232"/>
      <c r="F106" s="230" t="s">
        <v>600</v>
      </c>
      <c r="G106" s="230" t="s">
        <v>600</v>
      </c>
      <c r="H106" s="230" t="s">
        <v>600</v>
      </c>
      <c r="I106" s="230" t="s">
        <v>600</v>
      </c>
      <c r="J106" s="230" t="s">
        <v>600</v>
      </c>
      <c r="K106" s="245"/>
      <c r="L106" s="245" t="s">
        <v>600</v>
      </c>
      <c r="M106" s="245" t="s">
        <v>600</v>
      </c>
      <c r="N106" s="243"/>
      <c r="O106" s="236" t="s">
        <v>600</v>
      </c>
      <c r="P106" s="245"/>
      <c r="Q106" s="236" t="s">
        <v>600</v>
      </c>
      <c r="R106" s="234" t="s">
        <v>600</v>
      </c>
      <c r="S106" s="237"/>
      <c r="T106" s="244"/>
      <c r="U106" s="244"/>
      <c r="V106" s="239">
        <f t="shared" si="12"/>
        <v>10</v>
      </c>
      <c r="W106" s="240">
        <f t="shared" si="13"/>
        <v>0.66666666666666663</v>
      </c>
      <c r="X106" s="240">
        <f>VLOOKUP(B106,'[2]Prisustvo za anketu'!$A$9:$AI$221,35,FALSE)</f>
        <v>0.5</v>
      </c>
      <c r="Y106" s="240">
        <f t="shared" si="9"/>
        <v>0.58333333333333326</v>
      </c>
      <c r="Z106" s="239">
        <f t="shared" si="14"/>
        <v>1</v>
      </c>
      <c r="AA106" s="241" t="str">
        <f t="shared" si="15"/>
        <v>DA</v>
      </c>
      <c r="AB106" s="77" t="str">
        <f t="shared" si="17"/>
        <v>da</v>
      </c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</row>
    <row r="107" spans="1:42" s="242" customFormat="1" x14ac:dyDescent="0.2">
      <c r="A107" s="229">
        <f t="shared" si="11"/>
        <v>98</v>
      </c>
      <c r="B107" s="230" t="s">
        <v>162</v>
      </c>
      <c r="C107" s="231" t="s">
        <v>163</v>
      </c>
      <c r="D107" s="230" t="s">
        <v>600</v>
      </c>
      <c r="E107" s="232"/>
      <c r="F107" s="230" t="s">
        <v>600</v>
      </c>
      <c r="G107" s="230" t="s">
        <v>600</v>
      </c>
      <c r="H107" s="230" t="s">
        <v>600</v>
      </c>
      <c r="I107" s="230" t="s">
        <v>600</v>
      </c>
      <c r="J107" s="230" t="s">
        <v>600</v>
      </c>
      <c r="K107" s="245"/>
      <c r="L107" s="245" t="s">
        <v>600</v>
      </c>
      <c r="M107" s="245" t="s">
        <v>600</v>
      </c>
      <c r="N107" s="243"/>
      <c r="O107" s="236"/>
      <c r="P107" s="245"/>
      <c r="Q107" s="236" t="s">
        <v>600</v>
      </c>
      <c r="R107" s="234" t="s">
        <v>600</v>
      </c>
      <c r="S107" s="237"/>
      <c r="T107" s="244"/>
      <c r="U107" s="244" t="s">
        <v>600</v>
      </c>
      <c r="V107" s="239">
        <f t="shared" si="12"/>
        <v>11</v>
      </c>
      <c r="W107" s="240">
        <f t="shared" si="13"/>
        <v>0.73333333333333328</v>
      </c>
      <c r="X107" s="240">
        <f>VLOOKUP(B107,'[2]Prisustvo za anketu'!$A$9:$AI$221,35,FALSE)</f>
        <v>0.51515151515151514</v>
      </c>
      <c r="Y107" s="240">
        <f t="shared" si="9"/>
        <v>0.62424242424242427</v>
      </c>
      <c r="Z107" s="239">
        <f t="shared" si="14"/>
        <v>2</v>
      </c>
      <c r="AA107" s="241" t="str">
        <f t="shared" si="15"/>
        <v>DA</v>
      </c>
      <c r="AB107" s="77" t="str">
        <f t="shared" si="17"/>
        <v>da</v>
      </c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</row>
    <row r="108" spans="1:42" s="242" customFormat="1" x14ac:dyDescent="0.2">
      <c r="A108" s="229">
        <f t="shared" si="11"/>
        <v>99</v>
      </c>
      <c r="B108" s="230" t="s">
        <v>308</v>
      </c>
      <c r="C108" s="231" t="s">
        <v>529</v>
      </c>
      <c r="D108" s="230" t="s">
        <v>600</v>
      </c>
      <c r="E108" s="232"/>
      <c r="F108" s="230" t="s">
        <v>600</v>
      </c>
      <c r="G108" s="233" t="s">
        <v>600</v>
      </c>
      <c r="H108" s="234" t="s">
        <v>600</v>
      </c>
      <c r="I108" s="235" t="s">
        <v>600</v>
      </c>
      <c r="J108" s="236" t="s">
        <v>600</v>
      </c>
      <c r="K108" s="236" t="s">
        <v>600</v>
      </c>
      <c r="L108" s="236" t="s">
        <v>600</v>
      </c>
      <c r="M108" s="236" t="s">
        <v>600</v>
      </c>
      <c r="N108" s="236" t="s">
        <v>600</v>
      </c>
      <c r="O108" s="236" t="s">
        <v>600</v>
      </c>
      <c r="P108" s="236" t="s">
        <v>600</v>
      </c>
      <c r="Q108" s="236" t="s">
        <v>600</v>
      </c>
      <c r="R108" s="234" t="s">
        <v>600</v>
      </c>
      <c r="S108" s="237" t="s">
        <v>600</v>
      </c>
      <c r="T108" s="238"/>
      <c r="U108" s="238" t="s">
        <v>600</v>
      </c>
      <c r="V108" s="239">
        <v>15</v>
      </c>
      <c r="W108" s="240">
        <f t="shared" si="13"/>
        <v>1</v>
      </c>
      <c r="X108" s="240">
        <f>VLOOKUP(B108,'[2]Prisustvo za anketu'!$A$9:$AI$221,35,FALSE)</f>
        <v>0.87121212121212122</v>
      </c>
      <c r="Y108" s="240">
        <f t="shared" si="9"/>
        <v>0.93560606060606055</v>
      </c>
      <c r="Z108" s="239">
        <f t="shared" si="14"/>
        <v>5</v>
      </c>
      <c r="AA108" s="241" t="str">
        <f t="shared" si="15"/>
        <v>DA</v>
      </c>
      <c r="AB108" s="77" t="str">
        <f t="shared" si="17"/>
        <v>da</v>
      </c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</row>
    <row r="109" spans="1:42" s="242" customFormat="1" x14ac:dyDescent="0.2">
      <c r="A109" s="229">
        <f t="shared" si="11"/>
        <v>100</v>
      </c>
      <c r="B109" s="230" t="s">
        <v>309</v>
      </c>
      <c r="C109" s="231" t="s">
        <v>530</v>
      </c>
      <c r="D109" s="230"/>
      <c r="E109" s="232"/>
      <c r="F109" s="230" t="s">
        <v>600</v>
      </c>
      <c r="G109" s="230" t="s">
        <v>600</v>
      </c>
      <c r="H109" s="230" t="s">
        <v>600</v>
      </c>
      <c r="I109" s="230" t="s">
        <v>600</v>
      </c>
      <c r="J109" s="230" t="s">
        <v>600</v>
      </c>
      <c r="K109" s="245" t="s">
        <v>600</v>
      </c>
      <c r="L109" s="245" t="s">
        <v>600</v>
      </c>
      <c r="M109" s="245" t="s">
        <v>600</v>
      </c>
      <c r="N109" s="243" t="s">
        <v>600</v>
      </c>
      <c r="O109" s="236"/>
      <c r="P109" s="245"/>
      <c r="Q109" s="236"/>
      <c r="R109" s="234"/>
      <c r="S109" s="237"/>
      <c r="T109" s="244"/>
      <c r="U109" s="244"/>
      <c r="V109" s="239">
        <f>COUNTIF(D109:U109,"+")</f>
        <v>9</v>
      </c>
      <c r="W109" s="240">
        <f t="shared" si="13"/>
        <v>0.6</v>
      </c>
      <c r="X109" s="240">
        <f>VLOOKUP(B109,'[2]Prisustvo za anketu'!$A$9:$AI$221,35,FALSE)</f>
        <v>0.80303030303030298</v>
      </c>
      <c r="Y109" s="240">
        <f t="shared" si="9"/>
        <v>0.70151515151515142</v>
      </c>
      <c r="Z109" s="239">
        <f t="shared" si="14"/>
        <v>3</v>
      </c>
      <c r="AA109" s="241" t="str">
        <f t="shared" si="15"/>
        <v>DA</v>
      </c>
      <c r="AB109" s="77" t="str">
        <f t="shared" si="17"/>
        <v>da</v>
      </c>
      <c r="AC109" s="78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  <c r="AO109" s="78"/>
      <c r="AP109" s="78"/>
    </row>
    <row r="110" spans="1:42" s="242" customFormat="1" ht="13.5" thickBot="1" x14ac:dyDescent="0.25">
      <c r="A110" s="229">
        <f t="shared" si="11"/>
        <v>101</v>
      </c>
      <c r="B110" s="230" t="s">
        <v>310</v>
      </c>
      <c r="C110" s="231" t="s">
        <v>531</v>
      </c>
      <c r="D110" s="230" t="s">
        <v>600</v>
      </c>
      <c r="E110" s="232"/>
      <c r="F110" s="230" t="s">
        <v>600</v>
      </c>
      <c r="G110" s="233"/>
      <c r="H110" s="234" t="s">
        <v>600</v>
      </c>
      <c r="I110" s="235" t="s">
        <v>600</v>
      </c>
      <c r="J110" s="236" t="s">
        <v>600</v>
      </c>
      <c r="K110" s="236" t="s">
        <v>600</v>
      </c>
      <c r="L110" s="236" t="s">
        <v>600</v>
      </c>
      <c r="M110" s="236" t="s">
        <v>600</v>
      </c>
      <c r="N110" s="236" t="s">
        <v>600</v>
      </c>
      <c r="O110" s="236" t="s">
        <v>600</v>
      </c>
      <c r="P110" s="236" t="s">
        <v>600</v>
      </c>
      <c r="Q110" s="236" t="s">
        <v>600</v>
      </c>
      <c r="R110" s="234" t="s">
        <v>600</v>
      </c>
      <c r="S110" s="237" t="s">
        <v>600</v>
      </c>
      <c r="T110" s="238"/>
      <c r="U110" s="238"/>
      <c r="V110" s="239">
        <f>COUNTIF(D110:U110,"+")</f>
        <v>14</v>
      </c>
      <c r="W110" s="240">
        <f t="shared" si="13"/>
        <v>0.93333333333333335</v>
      </c>
      <c r="X110" s="240">
        <f>VLOOKUP(B110,'[2]Prisustvo za anketu'!$A$9:$AI$221,35,FALSE)</f>
        <v>0.66666666666666663</v>
      </c>
      <c r="Y110" s="240">
        <f t="shared" ref="Y110:Y163" si="18">AVERAGE(W110:X110)</f>
        <v>0.8</v>
      </c>
      <c r="Z110" s="239">
        <f t="shared" si="14"/>
        <v>3</v>
      </c>
      <c r="AA110" s="241" t="str">
        <f t="shared" si="15"/>
        <v>DA</v>
      </c>
      <c r="AB110" s="77" t="str">
        <f t="shared" si="17"/>
        <v>da</v>
      </c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</row>
    <row r="111" spans="1:42" s="271" customFormat="1" ht="13.5" thickBot="1" x14ac:dyDescent="0.25">
      <c r="A111" s="229">
        <f t="shared" si="11"/>
        <v>102</v>
      </c>
      <c r="B111" s="260" t="s">
        <v>311</v>
      </c>
      <c r="C111" s="261" t="s">
        <v>532</v>
      </c>
      <c r="D111" s="260" t="s">
        <v>600</v>
      </c>
      <c r="E111" s="262"/>
      <c r="F111" s="260" t="s">
        <v>600</v>
      </c>
      <c r="G111" s="263" t="s">
        <v>600</v>
      </c>
      <c r="H111" s="264" t="s">
        <v>600</v>
      </c>
      <c r="I111" s="265" t="s">
        <v>600</v>
      </c>
      <c r="J111" s="266" t="s">
        <v>600</v>
      </c>
      <c r="K111" s="266" t="s">
        <v>600</v>
      </c>
      <c r="L111" s="266" t="s">
        <v>600</v>
      </c>
      <c r="M111" s="266" t="s">
        <v>600</v>
      </c>
      <c r="N111" s="266" t="s">
        <v>600</v>
      </c>
      <c r="O111" s="266" t="s">
        <v>600</v>
      </c>
      <c r="P111" s="266" t="s">
        <v>600</v>
      </c>
      <c r="Q111" s="266" t="s">
        <v>600</v>
      </c>
      <c r="R111" s="264" t="s">
        <v>600</v>
      </c>
      <c r="S111" s="268" t="s">
        <v>600</v>
      </c>
      <c r="T111" s="269"/>
      <c r="U111" s="269" t="s">
        <v>600</v>
      </c>
      <c r="V111" s="239">
        <v>15</v>
      </c>
      <c r="W111" s="270">
        <f t="shared" si="13"/>
        <v>1</v>
      </c>
      <c r="X111" s="270">
        <f>VLOOKUP(B111,'[2]Prisustvo za anketu'!$A$9:$AI$221,35,FALSE)</f>
        <v>1</v>
      </c>
      <c r="Y111" s="240">
        <f t="shared" si="18"/>
        <v>1</v>
      </c>
      <c r="Z111" s="239">
        <f t="shared" si="14"/>
        <v>5</v>
      </c>
      <c r="AA111" s="241" t="str">
        <f t="shared" si="15"/>
        <v>DA</v>
      </c>
      <c r="AB111" s="77" t="str">
        <f t="shared" si="17"/>
        <v>da</v>
      </c>
      <c r="AC111" s="200"/>
      <c r="AD111" s="200"/>
      <c r="AE111" s="200"/>
      <c r="AF111" s="200"/>
      <c r="AG111" s="200"/>
      <c r="AH111" s="200"/>
      <c r="AI111" s="200"/>
      <c r="AJ111" s="200"/>
      <c r="AK111" s="200"/>
      <c r="AL111" s="200"/>
      <c r="AM111" s="200"/>
      <c r="AN111" s="200"/>
      <c r="AO111" s="200"/>
      <c r="AP111" s="200"/>
    </row>
    <row r="112" spans="1:42" s="242" customFormat="1" ht="13.5" thickBot="1" x14ac:dyDescent="0.25">
      <c r="A112" s="229">
        <f t="shared" si="11"/>
        <v>103</v>
      </c>
      <c r="B112" s="230" t="s">
        <v>146</v>
      </c>
      <c r="C112" s="231" t="s">
        <v>147</v>
      </c>
      <c r="D112" s="230" t="s">
        <v>600</v>
      </c>
      <c r="E112" s="232"/>
      <c r="F112" s="230" t="s">
        <v>600</v>
      </c>
      <c r="G112" s="233" t="s">
        <v>600</v>
      </c>
      <c r="H112" s="234" t="s">
        <v>600</v>
      </c>
      <c r="I112" s="235" t="s">
        <v>600</v>
      </c>
      <c r="J112" s="236" t="s">
        <v>600</v>
      </c>
      <c r="K112" s="236" t="s">
        <v>600</v>
      </c>
      <c r="L112" s="236" t="s">
        <v>600</v>
      </c>
      <c r="M112" s="236" t="s">
        <v>600</v>
      </c>
      <c r="N112" s="236" t="s">
        <v>600</v>
      </c>
      <c r="O112" s="236" t="s">
        <v>600</v>
      </c>
      <c r="P112" s="236" t="s">
        <v>600</v>
      </c>
      <c r="Q112" s="236" t="s">
        <v>600</v>
      </c>
      <c r="R112" s="234" t="s">
        <v>600</v>
      </c>
      <c r="S112" s="237" t="s">
        <v>600</v>
      </c>
      <c r="T112" s="238"/>
      <c r="U112" s="238" t="s">
        <v>600</v>
      </c>
      <c r="V112" s="239">
        <v>15</v>
      </c>
      <c r="W112" s="240">
        <f t="shared" si="13"/>
        <v>1</v>
      </c>
      <c r="X112" s="240">
        <f>VLOOKUP(B112,'[2]Prisustvo za anketu'!$A$9:$AI$221,35,FALSE)</f>
        <v>0.83333333333333337</v>
      </c>
      <c r="Y112" s="240">
        <f t="shared" si="18"/>
        <v>0.91666666666666674</v>
      </c>
      <c r="Z112" s="239">
        <f t="shared" si="14"/>
        <v>5</v>
      </c>
      <c r="AA112" s="241" t="str">
        <f t="shared" si="15"/>
        <v>DA</v>
      </c>
      <c r="AB112" s="77" t="str">
        <f t="shared" si="17"/>
        <v>da</v>
      </c>
      <c r="AC112" s="78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</row>
    <row r="113" spans="1:42" s="271" customFormat="1" ht="13.5" thickBot="1" x14ac:dyDescent="0.25">
      <c r="A113" s="229">
        <f t="shared" si="11"/>
        <v>104</v>
      </c>
      <c r="B113" s="260" t="s">
        <v>313</v>
      </c>
      <c r="C113" s="261" t="s">
        <v>534</v>
      </c>
      <c r="D113" s="260"/>
      <c r="E113" s="262"/>
      <c r="F113" s="260" t="s">
        <v>600</v>
      </c>
      <c r="G113" s="260" t="s">
        <v>600</v>
      </c>
      <c r="H113" s="260" t="s">
        <v>600</v>
      </c>
      <c r="I113" s="265"/>
      <c r="J113" s="266"/>
      <c r="K113" s="274"/>
      <c r="L113" s="274" t="s">
        <v>600</v>
      </c>
      <c r="M113" s="276" t="s">
        <v>600</v>
      </c>
      <c r="N113" s="272" t="s">
        <v>600</v>
      </c>
      <c r="O113" s="266" t="s">
        <v>600</v>
      </c>
      <c r="P113" s="274" t="s">
        <v>600</v>
      </c>
      <c r="Q113" s="266"/>
      <c r="R113" s="264"/>
      <c r="S113" s="268"/>
      <c r="T113" s="275"/>
      <c r="U113" s="275"/>
      <c r="V113" s="239">
        <f t="shared" ref="V113:V142" si="19">COUNTIF(D113:U113,"+")</f>
        <v>8</v>
      </c>
      <c r="W113" s="270">
        <f t="shared" si="13"/>
        <v>0.53333333333333333</v>
      </c>
      <c r="X113" s="270">
        <f>VLOOKUP(B113,'[2]Prisustvo za anketu'!$A$9:$AI$221,35,FALSE)</f>
        <v>0.62878787878787878</v>
      </c>
      <c r="Y113" s="240">
        <f t="shared" si="18"/>
        <v>0.58106060606060606</v>
      </c>
      <c r="Z113" s="239">
        <f t="shared" si="14"/>
        <v>1</v>
      </c>
      <c r="AA113" s="241" t="str">
        <f t="shared" si="15"/>
        <v>DA</v>
      </c>
      <c r="AB113" s="77" t="str">
        <f t="shared" si="17"/>
        <v>da</v>
      </c>
      <c r="AC113" s="200"/>
      <c r="AD113" s="200"/>
      <c r="AE113" s="200"/>
      <c r="AF113" s="200"/>
      <c r="AG113" s="200"/>
      <c r="AH113" s="200"/>
      <c r="AI113" s="200"/>
      <c r="AJ113" s="200"/>
      <c r="AK113" s="200"/>
      <c r="AL113" s="200"/>
      <c r="AM113" s="200"/>
      <c r="AN113" s="200"/>
      <c r="AO113" s="200"/>
      <c r="AP113" s="200"/>
    </row>
    <row r="114" spans="1:42" s="242" customFormat="1" ht="13.5" thickBot="1" x14ac:dyDescent="0.25">
      <c r="A114" s="229">
        <f t="shared" si="11"/>
        <v>105</v>
      </c>
      <c r="B114" s="230" t="s">
        <v>314</v>
      </c>
      <c r="C114" s="231" t="s">
        <v>535</v>
      </c>
      <c r="D114" s="230" t="s">
        <v>600</v>
      </c>
      <c r="E114" s="232"/>
      <c r="F114" s="230" t="s">
        <v>600</v>
      </c>
      <c r="G114" s="230" t="s">
        <v>600</v>
      </c>
      <c r="H114" s="230" t="s">
        <v>600</v>
      </c>
      <c r="I114" s="230" t="s">
        <v>600</v>
      </c>
      <c r="J114" s="230" t="s">
        <v>600</v>
      </c>
      <c r="K114" s="245" t="s">
        <v>600</v>
      </c>
      <c r="L114" s="245" t="s">
        <v>600</v>
      </c>
      <c r="M114" s="246" t="s">
        <v>600</v>
      </c>
      <c r="N114" s="243" t="s">
        <v>600</v>
      </c>
      <c r="O114" s="236"/>
      <c r="P114" s="245"/>
      <c r="Q114" s="236"/>
      <c r="R114" s="234"/>
      <c r="S114" s="237"/>
      <c r="T114" s="244"/>
      <c r="U114" s="244" t="s">
        <v>600</v>
      </c>
      <c r="V114" s="239">
        <f t="shared" si="19"/>
        <v>11</v>
      </c>
      <c r="W114" s="240">
        <f t="shared" si="13"/>
        <v>0.73333333333333328</v>
      </c>
      <c r="X114" s="240">
        <f>VLOOKUP(B114,'[2]Prisustvo za anketu'!$A$9:$AI$221,35,FALSE)</f>
        <v>0.41666666666666669</v>
      </c>
      <c r="Y114" s="240">
        <f t="shared" si="18"/>
        <v>0.57499999999999996</v>
      </c>
      <c r="Z114" s="239">
        <f t="shared" si="14"/>
        <v>1</v>
      </c>
      <c r="AA114" s="241" t="str">
        <f t="shared" si="15"/>
        <v>DA</v>
      </c>
      <c r="AB114" s="77" t="s">
        <v>998</v>
      </c>
      <c r="AC114" s="78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N114" s="78"/>
      <c r="AO114" s="78"/>
      <c r="AP114" s="78"/>
    </row>
    <row r="115" spans="1:42" s="271" customFormat="1" ht="13.5" thickBot="1" x14ac:dyDescent="0.25">
      <c r="A115" s="229">
        <f t="shared" si="11"/>
        <v>106</v>
      </c>
      <c r="B115" s="260" t="s">
        <v>315</v>
      </c>
      <c r="C115" s="261" t="s">
        <v>536</v>
      </c>
      <c r="D115" s="260"/>
      <c r="E115" s="262"/>
      <c r="F115" s="260" t="s">
        <v>600</v>
      </c>
      <c r="G115" s="263" t="s">
        <v>600</v>
      </c>
      <c r="H115" s="264"/>
      <c r="I115" s="265"/>
      <c r="J115" s="266"/>
      <c r="K115" s="274"/>
      <c r="L115" s="274"/>
      <c r="M115" s="274"/>
      <c r="N115" s="272"/>
      <c r="O115" s="266"/>
      <c r="P115" s="274"/>
      <c r="Q115" s="266"/>
      <c r="R115" s="264"/>
      <c r="S115" s="268"/>
      <c r="T115" s="275"/>
      <c r="U115" s="275"/>
      <c r="V115" s="239">
        <f t="shared" si="19"/>
        <v>2</v>
      </c>
      <c r="W115" s="270">
        <f t="shared" si="13"/>
        <v>0.13333333333333333</v>
      </c>
      <c r="X115" s="270">
        <f>VLOOKUP(B115,'[2]Prisustvo za anketu'!$A$9:$AI$221,35,FALSE)</f>
        <v>0.9015151515151516</v>
      </c>
      <c r="Y115" s="240">
        <f t="shared" si="18"/>
        <v>0.51742424242424245</v>
      </c>
      <c r="Z115" s="239">
        <f t="shared" si="14"/>
        <v>1</v>
      </c>
      <c r="AA115" s="241" t="str">
        <f t="shared" si="15"/>
        <v>DA</v>
      </c>
      <c r="AB115" s="77" t="s">
        <v>998</v>
      </c>
      <c r="AC115" s="200"/>
      <c r="AD115" s="200"/>
      <c r="AE115" s="200"/>
      <c r="AF115" s="200"/>
      <c r="AG115" s="200"/>
      <c r="AH115" s="200"/>
      <c r="AI115" s="200"/>
      <c r="AJ115" s="200"/>
      <c r="AK115" s="200"/>
      <c r="AL115" s="200"/>
      <c r="AM115" s="200"/>
      <c r="AN115" s="200"/>
      <c r="AO115" s="200"/>
      <c r="AP115" s="200"/>
    </row>
    <row r="116" spans="1:42" s="242" customFormat="1" x14ac:dyDescent="0.2">
      <c r="A116" s="229">
        <f t="shared" si="11"/>
        <v>107</v>
      </c>
      <c r="B116" s="247" t="s">
        <v>316</v>
      </c>
      <c r="C116" s="231" t="s">
        <v>537</v>
      </c>
      <c r="D116" s="230"/>
      <c r="E116" s="232"/>
      <c r="F116" s="230" t="s">
        <v>600</v>
      </c>
      <c r="G116" s="230" t="s">
        <v>600</v>
      </c>
      <c r="H116" s="230" t="s">
        <v>600</v>
      </c>
      <c r="I116" s="235"/>
      <c r="J116" s="236"/>
      <c r="K116" s="245"/>
      <c r="L116" s="245"/>
      <c r="M116" s="245"/>
      <c r="N116" s="243"/>
      <c r="O116" s="236"/>
      <c r="P116" s="245"/>
      <c r="Q116" s="236"/>
      <c r="R116" s="234"/>
      <c r="S116" s="237"/>
      <c r="T116" s="244"/>
      <c r="U116" s="244"/>
      <c r="V116" s="239">
        <f t="shared" si="19"/>
        <v>3</v>
      </c>
      <c r="W116" s="240">
        <f t="shared" si="13"/>
        <v>0.2</v>
      </c>
      <c r="X116" s="240">
        <f>VLOOKUP(B116,'[2]Prisustvo za anketu'!$A$9:$AI$221,35,FALSE)</f>
        <v>0.9015151515151516</v>
      </c>
      <c r="Y116" s="240">
        <f t="shared" si="18"/>
        <v>0.55075757575757578</v>
      </c>
      <c r="Z116" s="239">
        <f t="shared" si="14"/>
        <v>1</v>
      </c>
      <c r="AA116" s="241" t="str">
        <f t="shared" si="15"/>
        <v>DA</v>
      </c>
      <c r="AB116" s="77" t="s">
        <v>998</v>
      </c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78"/>
      <c r="AP116" s="78"/>
    </row>
    <row r="117" spans="1:42" s="242" customFormat="1" x14ac:dyDescent="0.2">
      <c r="A117" s="229">
        <f t="shared" si="11"/>
        <v>108</v>
      </c>
      <c r="B117" s="247" t="s">
        <v>317</v>
      </c>
      <c r="C117" s="231" t="s">
        <v>538</v>
      </c>
      <c r="D117" s="230"/>
      <c r="E117" s="232"/>
      <c r="F117" s="230" t="s">
        <v>600</v>
      </c>
      <c r="G117" s="233"/>
      <c r="H117" s="234" t="s">
        <v>600</v>
      </c>
      <c r="I117" s="235" t="s">
        <v>600</v>
      </c>
      <c r="J117" s="236" t="s">
        <v>600</v>
      </c>
      <c r="K117" s="245"/>
      <c r="L117" s="245" t="s">
        <v>600</v>
      </c>
      <c r="M117" s="245" t="s">
        <v>600</v>
      </c>
      <c r="N117" s="243" t="s">
        <v>600</v>
      </c>
      <c r="O117" s="236"/>
      <c r="P117" s="245"/>
      <c r="Q117" s="236" t="s">
        <v>600</v>
      </c>
      <c r="R117" s="234" t="s">
        <v>600</v>
      </c>
      <c r="S117" s="237"/>
      <c r="T117" s="244"/>
      <c r="U117" s="244" t="s">
        <v>600</v>
      </c>
      <c r="V117" s="239">
        <f t="shared" si="19"/>
        <v>10</v>
      </c>
      <c r="W117" s="240">
        <f t="shared" si="13"/>
        <v>0.66666666666666663</v>
      </c>
      <c r="X117" s="240">
        <f>VLOOKUP(B117,'[2]Prisustvo za anketu'!$A$9:$AI$221,35,FALSE)</f>
        <v>0.4242424242424242</v>
      </c>
      <c r="Y117" s="240">
        <f t="shared" si="18"/>
        <v>0.54545454545454541</v>
      </c>
      <c r="Z117" s="239">
        <f t="shared" si="14"/>
        <v>1</v>
      </c>
      <c r="AA117" s="241" t="str">
        <f t="shared" si="15"/>
        <v>DA</v>
      </c>
      <c r="AB117" s="77" t="s">
        <v>998</v>
      </c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</row>
    <row r="118" spans="1:42" s="242" customFormat="1" ht="13.5" thickBot="1" x14ac:dyDescent="0.25">
      <c r="A118" s="229">
        <f t="shared" si="11"/>
        <v>109</v>
      </c>
      <c r="B118" s="247" t="s">
        <v>319</v>
      </c>
      <c r="C118" s="277" t="s">
        <v>540</v>
      </c>
      <c r="D118" s="230"/>
      <c r="E118" s="232"/>
      <c r="F118" s="230" t="s">
        <v>600</v>
      </c>
      <c r="G118" s="230" t="s">
        <v>600</v>
      </c>
      <c r="H118" s="230" t="s">
        <v>600</v>
      </c>
      <c r="I118" s="230" t="s">
        <v>600</v>
      </c>
      <c r="J118" s="230" t="s">
        <v>600</v>
      </c>
      <c r="K118" s="245" t="s">
        <v>600</v>
      </c>
      <c r="L118" s="245" t="s">
        <v>600</v>
      </c>
      <c r="M118" s="245" t="s">
        <v>600</v>
      </c>
      <c r="N118" s="243"/>
      <c r="O118" s="236" t="s">
        <v>600</v>
      </c>
      <c r="P118" s="245"/>
      <c r="Q118" s="236" t="s">
        <v>600</v>
      </c>
      <c r="R118" s="234" t="s">
        <v>600</v>
      </c>
      <c r="S118" s="237"/>
      <c r="T118" s="244"/>
      <c r="U118" s="244" t="s">
        <v>600</v>
      </c>
      <c r="V118" s="239">
        <f t="shared" si="19"/>
        <v>12</v>
      </c>
      <c r="W118" s="240">
        <f t="shared" si="13"/>
        <v>0.8</v>
      </c>
      <c r="X118" s="240">
        <f>VLOOKUP(B118,'[2]Prisustvo za anketu'!$A$9:$AI$221,35,FALSE)</f>
        <v>0.75</v>
      </c>
      <c r="Y118" s="240">
        <f t="shared" si="18"/>
        <v>0.77500000000000002</v>
      </c>
      <c r="Z118" s="239">
        <f t="shared" si="14"/>
        <v>3</v>
      </c>
      <c r="AA118" s="241" t="str">
        <f t="shared" si="15"/>
        <v>DA</v>
      </c>
      <c r="AB118" s="77" t="str">
        <f t="shared" ref="AB118:AB126" si="20">IF(W118&gt;=50%,"da","IF(X10&gt;=50%,da)")</f>
        <v>da</v>
      </c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</row>
    <row r="119" spans="1:42" s="271" customFormat="1" ht="13.5" thickBot="1" x14ac:dyDescent="0.25">
      <c r="A119" s="229">
        <f t="shared" si="11"/>
        <v>110</v>
      </c>
      <c r="B119" s="260" t="s">
        <v>320</v>
      </c>
      <c r="C119" s="261" t="s">
        <v>541</v>
      </c>
      <c r="D119" s="260"/>
      <c r="E119" s="262"/>
      <c r="F119" s="260" t="s">
        <v>600</v>
      </c>
      <c r="G119" s="263" t="s">
        <v>600</v>
      </c>
      <c r="H119" s="264" t="s">
        <v>600</v>
      </c>
      <c r="I119" s="265" t="s">
        <v>600</v>
      </c>
      <c r="J119" s="266" t="s">
        <v>600</v>
      </c>
      <c r="K119" s="266" t="s">
        <v>600</v>
      </c>
      <c r="L119" s="266" t="s">
        <v>600</v>
      </c>
      <c r="M119" s="266" t="s">
        <v>600</v>
      </c>
      <c r="N119" s="266" t="s">
        <v>600</v>
      </c>
      <c r="O119" s="266"/>
      <c r="P119" s="266"/>
      <c r="Q119" s="266" t="s">
        <v>600</v>
      </c>
      <c r="R119" s="264" t="s">
        <v>600</v>
      </c>
      <c r="S119" s="268" t="s">
        <v>600</v>
      </c>
      <c r="T119" s="269"/>
      <c r="U119" s="269" t="s">
        <v>600</v>
      </c>
      <c r="V119" s="239">
        <f t="shared" si="19"/>
        <v>13</v>
      </c>
      <c r="W119" s="270">
        <f t="shared" si="13"/>
        <v>0.8666666666666667</v>
      </c>
      <c r="X119" s="270">
        <f>VLOOKUP(B119,'[2]Prisustvo za anketu'!$A$9:$AI$221,35,FALSE)</f>
        <v>0.76515151515151514</v>
      </c>
      <c r="Y119" s="240">
        <f t="shared" si="18"/>
        <v>0.81590909090909092</v>
      </c>
      <c r="Z119" s="239">
        <f t="shared" si="14"/>
        <v>4</v>
      </c>
      <c r="AA119" s="241" t="str">
        <f t="shared" si="15"/>
        <v>DA</v>
      </c>
      <c r="AB119" s="77" t="str">
        <f t="shared" si="20"/>
        <v>da</v>
      </c>
      <c r="AC119" s="200"/>
      <c r="AD119" s="200"/>
      <c r="AE119" s="200"/>
      <c r="AF119" s="200"/>
      <c r="AG119" s="200"/>
      <c r="AH119" s="200"/>
      <c r="AI119" s="200"/>
      <c r="AJ119" s="200"/>
      <c r="AK119" s="200"/>
      <c r="AL119" s="200"/>
      <c r="AM119" s="200"/>
      <c r="AN119" s="200"/>
      <c r="AO119" s="200"/>
      <c r="AP119" s="200"/>
    </row>
    <row r="120" spans="1:42" s="242" customFormat="1" ht="13.5" thickBot="1" x14ac:dyDescent="0.25">
      <c r="A120" s="229">
        <f t="shared" si="11"/>
        <v>111</v>
      </c>
      <c r="B120" s="247" t="s">
        <v>321</v>
      </c>
      <c r="C120" s="277" t="s">
        <v>542</v>
      </c>
      <c r="D120" s="230" t="s">
        <v>600</v>
      </c>
      <c r="E120" s="232"/>
      <c r="F120" s="230" t="s">
        <v>600</v>
      </c>
      <c r="G120" s="230" t="s">
        <v>600</v>
      </c>
      <c r="H120" s="230" t="s">
        <v>600</v>
      </c>
      <c r="I120" s="230" t="s">
        <v>600</v>
      </c>
      <c r="J120" s="230" t="s">
        <v>600</v>
      </c>
      <c r="K120" s="245"/>
      <c r="L120" s="245" t="s">
        <v>600</v>
      </c>
      <c r="M120" s="245" t="s">
        <v>600</v>
      </c>
      <c r="N120" s="245" t="s">
        <v>600</v>
      </c>
      <c r="O120" s="236" t="s">
        <v>600</v>
      </c>
      <c r="P120" s="245" t="s">
        <v>600</v>
      </c>
      <c r="Q120" s="236"/>
      <c r="R120" s="234"/>
      <c r="S120" s="237"/>
      <c r="T120" s="244"/>
      <c r="U120" s="244" t="s">
        <v>600</v>
      </c>
      <c r="V120" s="239">
        <f t="shared" si="19"/>
        <v>12</v>
      </c>
      <c r="W120" s="240">
        <f t="shared" si="13"/>
        <v>0.8</v>
      </c>
      <c r="X120" s="240">
        <f>VLOOKUP(B120,'[2]Prisustvo za anketu'!$A$9:$AI$221,35,FALSE)</f>
        <v>0.63636363636363635</v>
      </c>
      <c r="Y120" s="240">
        <f t="shared" si="18"/>
        <v>0.71818181818181825</v>
      </c>
      <c r="Z120" s="239">
        <f t="shared" si="14"/>
        <v>3</v>
      </c>
      <c r="AA120" s="241" t="str">
        <f t="shared" si="15"/>
        <v>DA</v>
      </c>
      <c r="AB120" s="77" t="str">
        <f t="shared" si="20"/>
        <v>da</v>
      </c>
      <c r="AC120" s="78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</row>
    <row r="121" spans="1:42" s="271" customFormat="1" ht="13.5" thickBot="1" x14ac:dyDescent="0.25">
      <c r="A121" s="229">
        <f t="shared" si="11"/>
        <v>112</v>
      </c>
      <c r="B121" s="260" t="s">
        <v>322</v>
      </c>
      <c r="C121" s="261" t="s">
        <v>543</v>
      </c>
      <c r="D121" s="260" t="s">
        <v>600</v>
      </c>
      <c r="E121" s="262"/>
      <c r="F121" s="260" t="s">
        <v>600</v>
      </c>
      <c r="G121" s="263" t="s">
        <v>600</v>
      </c>
      <c r="H121" s="264" t="s">
        <v>600</v>
      </c>
      <c r="I121" s="265" t="s">
        <v>600</v>
      </c>
      <c r="J121" s="266" t="s">
        <v>600</v>
      </c>
      <c r="K121" s="266" t="s">
        <v>600</v>
      </c>
      <c r="L121" s="266" t="s">
        <v>600</v>
      </c>
      <c r="M121" s="266" t="s">
        <v>600</v>
      </c>
      <c r="N121" s="266" t="s">
        <v>600</v>
      </c>
      <c r="O121" s="266" t="s">
        <v>600</v>
      </c>
      <c r="P121" s="266" t="s">
        <v>600</v>
      </c>
      <c r="Q121" s="266"/>
      <c r="R121" s="264"/>
      <c r="S121" s="268"/>
      <c r="T121" s="269"/>
      <c r="U121" s="269" t="s">
        <v>600</v>
      </c>
      <c r="V121" s="239">
        <f t="shared" si="19"/>
        <v>13</v>
      </c>
      <c r="W121" s="270">
        <f t="shared" si="13"/>
        <v>0.8666666666666667</v>
      </c>
      <c r="X121" s="270">
        <f>VLOOKUP(B121,'[2]Prisustvo za anketu'!$A$9:$AI$221,35,FALSE)</f>
        <v>0.80303030303030298</v>
      </c>
      <c r="Y121" s="240">
        <f t="shared" si="18"/>
        <v>0.83484848484848484</v>
      </c>
      <c r="Z121" s="239">
        <f t="shared" si="14"/>
        <v>4</v>
      </c>
      <c r="AA121" s="241" t="str">
        <f t="shared" si="15"/>
        <v>DA</v>
      </c>
      <c r="AB121" s="77" t="str">
        <f t="shared" si="20"/>
        <v>da</v>
      </c>
      <c r="AC121" s="200"/>
      <c r="AD121" s="200"/>
      <c r="AE121" s="200"/>
      <c r="AF121" s="200"/>
      <c r="AG121" s="200"/>
      <c r="AH121" s="200"/>
      <c r="AI121" s="200"/>
      <c r="AJ121" s="200"/>
      <c r="AK121" s="200"/>
      <c r="AL121" s="200"/>
      <c r="AM121" s="200"/>
      <c r="AN121" s="200"/>
      <c r="AO121" s="200"/>
      <c r="AP121" s="200"/>
    </row>
    <row r="122" spans="1:42" s="242" customFormat="1" x14ac:dyDescent="0.2">
      <c r="A122" s="229">
        <f t="shared" si="11"/>
        <v>113</v>
      </c>
      <c r="B122" s="247" t="s">
        <v>323</v>
      </c>
      <c r="C122" s="277" t="s">
        <v>544</v>
      </c>
      <c r="D122" s="230" t="s">
        <v>600</v>
      </c>
      <c r="E122" s="232"/>
      <c r="F122" s="230" t="s">
        <v>600</v>
      </c>
      <c r="G122" s="233" t="s">
        <v>600</v>
      </c>
      <c r="H122" s="234" t="s">
        <v>600</v>
      </c>
      <c r="I122" s="235" t="s">
        <v>600</v>
      </c>
      <c r="J122" s="236" t="s">
        <v>600</v>
      </c>
      <c r="K122" s="236" t="s">
        <v>600</v>
      </c>
      <c r="L122" s="236" t="s">
        <v>600</v>
      </c>
      <c r="M122" s="236" t="s">
        <v>600</v>
      </c>
      <c r="N122" s="236" t="s">
        <v>600</v>
      </c>
      <c r="O122" s="236" t="s">
        <v>600</v>
      </c>
      <c r="P122" s="236" t="s">
        <v>600</v>
      </c>
      <c r="Q122" s="236" t="s">
        <v>600</v>
      </c>
      <c r="R122" s="234"/>
      <c r="S122" s="237"/>
      <c r="T122" s="238"/>
      <c r="U122" s="238" t="s">
        <v>600</v>
      </c>
      <c r="V122" s="239">
        <f t="shared" si="19"/>
        <v>14</v>
      </c>
      <c r="W122" s="240">
        <f t="shared" si="13"/>
        <v>0.93333333333333335</v>
      </c>
      <c r="X122" s="240">
        <f>VLOOKUP(B122,'[2]Prisustvo za anketu'!$A$9:$AI$221,35,FALSE)</f>
        <v>0.76515151515151514</v>
      </c>
      <c r="Y122" s="240">
        <f t="shared" si="18"/>
        <v>0.84924242424242424</v>
      </c>
      <c r="Z122" s="239">
        <f t="shared" si="14"/>
        <v>4</v>
      </c>
      <c r="AA122" s="241" t="str">
        <f t="shared" si="15"/>
        <v>DA</v>
      </c>
      <c r="AB122" s="77" t="str">
        <f t="shared" si="20"/>
        <v>da</v>
      </c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  <c r="AP122" s="78"/>
    </row>
    <row r="123" spans="1:42" s="242" customFormat="1" x14ac:dyDescent="0.2">
      <c r="A123" s="229">
        <f t="shared" si="11"/>
        <v>114</v>
      </c>
      <c r="B123" s="247" t="s">
        <v>324</v>
      </c>
      <c r="C123" s="277" t="s">
        <v>545</v>
      </c>
      <c r="D123" s="230" t="s">
        <v>600</v>
      </c>
      <c r="E123" s="232"/>
      <c r="F123" s="230" t="s">
        <v>600</v>
      </c>
      <c r="G123" s="233" t="s">
        <v>600</v>
      </c>
      <c r="H123" s="234" t="s">
        <v>600</v>
      </c>
      <c r="I123" s="235" t="s">
        <v>600</v>
      </c>
      <c r="J123" s="236" t="s">
        <v>600</v>
      </c>
      <c r="K123" s="236" t="s">
        <v>600</v>
      </c>
      <c r="L123" s="236" t="s">
        <v>600</v>
      </c>
      <c r="M123" s="236" t="s">
        <v>600</v>
      </c>
      <c r="N123" s="236" t="s">
        <v>600</v>
      </c>
      <c r="O123" s="236" t="s">
        <v>600</v>
      </c>
      <c r="P123" s="236" t="s">
        <v>600</v>
      </c>
      <c r="Q123" s="236" t="s">
        <v>600</v>
      </c>
      <c r="R123" s="234"/>
      <c r="S123" s="237" t="s">
        <v>600</v>
      </c>
      <c r="T123" s="238"/>
      <c r="U123" s="238" t="s">
        <v>600</v>
      </c>
      <c r="V123" s="239">
        <f t="shared" si="19"/>
        <v>15</v>
      </c>
      <c r="W123" s="240">
        <f t="shared" si="13"/>
        <v>1</v>
      </c>
      <c r="X123" s="240">
        <f>VLOOKUP(B123,'[2]Prisustvo za anketu'!$A$9:$AI$221,35,FALSE)</f>
        <v>0.78030303030303028</v>
      </c>
      <c r="Y123" s="240">
        <f t="shared" si="18"/>
        <v>0.89015151515151514</v>
      </c>
      <c r="Z123" s="239">
        <f t="shared" si="14"/>
        <v>4</v>
      </c>
      <c r="AA123" s="241" t="str">
        <f t="shared" si="15"/>
        <v>DA</v>
      </c>
      <c r="AB123" s="77" t="str">
        <f t="shared" si="20"/>
        <v>da</v>
      </c>
      <c r="AC123" s="78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  <c r="AP123" s="78"/>
    </row>
    <row r="124" spans="1:42" s="242" customFormat="1" x14ac:dyDescent="0.2">
      <c r="A124" s="229">
        <f t="shared" si="11"/>
        <v>115</v>
      </c>
      <c r="B124" s="247" t="s">
        <v>325</v>
      </c>
      <c r="C124" s="277" t="s">
        <v>546</v>
      </c>
      <c r="D124" s="230"/>
      <c r="E124" s="232"/>
      <c r="F124" s="230" t="s">
        <v>600</v>
      </c>
      <c r="G124" s="233" t="s">
        <v>600</v>
      </c>
      <c r="H124" s="234" t="s">
        <v>600</v>
      </c>
      <c r="I124" s="235" t="s">
        <v>600</v>
      </c>
      <c r="J124" s="236" t="s">
        <v>600</v>
      </c>
      <c r="K124" s="236" t="s">
        <v>600</v>
      </c>
      <c r="L124" s="236" t="s">
        <v>600</v>
      </c>
      <c r="M124" s="236" t="s">
        <v>600</v>
      </c>
      <c r="N124" s="236" t="s">
        <v>600</v>
      </c>
      <c r="O124" s="236" t="s">
        <v>600</v>
      </c>
      <c r="P124" s="236"/>
      <c r="Q124" s="236" t="s">
        <v>600</v>
      </c>
      <c r="R124" s="234" t="s">
        <v>600</v>
      </c>
      <c r="S124" s="237"/>
      <c r="T124" s="238"/>
      <c r="U124" s="238" t="s">
        <v>600</v>
      </c>
      <c r="V124" s="239">
        <f t="shared" si="19"/>
        <v>13</v>
      </c>
      <c r="W124" s="240">
        <f t="shared" si="13"/>
        <v>0.8666666666666667</v>
      </c>
      <c r="X124" s="240">
        <f>VLOOKUP(B124,'[2]Prisustvo za anketu'!$A$9:$AI$221,35,FALSE)</f>
        <v>0.70454545454545459</v>
      </c>
      <c r="Y124" s="240">
        <f t="shared" si="18"/>
        <v>0.78560606060606064</v>
      </c>
      <c r="Z124" s="239">
        <f t="shared" si="14"/>
        <v>3</v>
      </c>
      <c r="AA124" s="241" t="str">
        <f t="shared" si="15"/>
        <v>DA</v>
      </c>
      <c r="AB124" s="77" t="str">
        <f t="shared" si="20"/>
        <v>da</v>
      </c>
      <c r="AC124" s="78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</row>
    <row r="125" spans="1:42" s="242" customFormat="1" ht="13.5" thickBot="1" x14ac:dyDescent="0.25">
      <c r="A125" s="229">
        <f t="shared" si="11"/>
        <v>116</v>
      </c>
      <c r="B125" s="247" t="s">
        <v>326</v>
      </c>
      <c r="C125" s="277" t="s">
        <v>547</v>
      </c>
      <c r="D125" s="230"/>
      <c r="E125" s="232"/>
      <c r="F125" s="230" t="s">
        <v>600</v>
      </c>
      <c r="G125" s="230" t="s">
        <v>600</v>
      </c>
      <c r="H125" s="230" t="s">
        <v>600</v>
      </c>
      <c r="I125" s="230" t="s">
        <v>600</v>
      </c>
      <c r="J125" s="230" t="s">
        <v>600</v>
      </c>
      <c r="K125" s="245" t="s">
        <v>600</v>
      </c>
      <c r="L125" s="245" t="s">
        <v>600</v>
      </c>
      <c r="M125" s="245" t="s">
        <v>600</v>
      </c>
      <c r="N125" s="243"/>
      <c r="O125" s="236"/>
      <c r="P125" s="245"/>
      <c r="Q125" s="236" t="s">
        <v>600</v>
      </c>
      <c r="R125" s="234" t="s">
        <v>600</v>
      </c>
      <c r="S125" s="237"/>
      <c r="T125" s="244"/>
      <c r="U125" s="244"/>
      <c r="V125" s="239">
        <f t="shared" si="19"/>
        <v>10</v>
      </c>
      <c r="W125" s="240">
        <f t="shared" si="13"/>
        <v>0.66666666666666663</v>
      </c>
      <c r="X125" s="240">
        <f>VLOOKUP(B125,'[2]Prisustvo za anketu'!$A$9:$AI$221,35,FALSE)</f>
        <v>0.79545454545454541</v>
      </c>
      <c r="Y125" s="240">
        <f t="shared" si="18"/>
        <v>0.73106060606060597</v>
      </c>
      <c r="Z125" s="239">
        <f t="shared" si="14"/>
        <v>3</v>
      </c>
      <c r="AA125" s="241" t="str">
        <f t="shared" si="15"/>
        <v>DA</v>
      </c>
      <c r="AB125" s="77" t="str">
        <f t="shared" si="20"/>
        <v>da</v>
      </c>
      <c r="AC125" s="78"/>
      <c r="AD125" s="78"/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  <c r="AP125" s="78"/>
    </row>
    <row r="126" spans="1:42" s="271" customFormat="1" ht="13.5" thickBot="1" x14ac:dyDescent="0.25">
      <c r="A126" s="229">
        <f t="shared" si="11"/>
        <v>117</v>
      </c>
      <c r="B126" s="260" t="s">
        <v>327</v>
      </c>
      <c r="C126" s="261" t="s">
        <v>548</v>
      </c>
      <c r="D126" s="260"/>
      <c r="E126" s="262"/>
      <c r="F126" s="260" t="s">
        <v>600</v>
      </c>
      <c r="G126" s="260" t="s">
        <v>600</v>
      </c>
      <c r="H126" s="260" t="s">
        <v>600</v>
      </c>
      <c r="I126" s="265"/>
      <c r="J126" s="266"/>
      <c r="K126" s="274"/>
      <c r="L126" s="274" t="s">
        <v>600</v>
      </c>
      <c r="M126" s="274" t="s">
        <v>600</v>
      </c>
      <c r="N126" s="272" t="s">
        <v>600</v>
      </c>
      <c r="O126" s="266"/>
      <c r="P126" s="274"/>
      <c r="Q126" s="266"/>
      <c r="R126" s="264"/>
      <c r="S126" s="268" t="s">
        <v>600</v>
      </c>
      <c r="T126" s="275"/>
      <c r="U126" s="275" t="s">
        <v>600</v>
      </c>
      <c r="V126" s="239">
        <v>9</v>
      </c>
      <c r="W126" s="270">
        <f t="shared" si="13"/>
        <v>0.6</v>
      </c>
      <c r="X126" s="270">
        <f>VLOOKUP(B126,'[2]Prisustvo za anketu'!$A$9:$AI$221,35,FALSE)</f>
        <v>0.5</v>
      </c>
      <c r="Y126" s="240">
        <f t="shared" si="18"/>
        <v>0.55000000000000004</v>
      </c>
      <c r="Z126" s="239">
        <f t="shared" si="14"/>
        <v>1</v>
      </c>
      <c r="AA126" s="241" t="str">
        <f t="shared" si="15"/>
        <v>DA</v>
      </c>
      <c r="AB126" s="77" t="str">
        <f t="shared" si="20"/>
        <v>da</v>
      </c>
      <c r="AC126" s="200"/>
      <c r="AD126" s="200"/>
      <c r="AE126" s="200"/>
      <c r="AF126" s="200"/>
      <c r="AG126" s="200"/>
      <c r="AH126" s="200"/>
      <c r="AI126" s="200"/>
      <c r="AJ126" s="200"/>
      <c r="AK126" s="200"/>
      <c r="AL126" s="200"/>
      <c r="AM126" s="200"/>
      <c r="AN126" s="200"/>
      <c r="AO126" s="200"/>
      <c r="AP126" s="200"/>
    </row>
    <row r="127" spans="1:42" s="271" customFormat="1" ht="13.5" thickBot="1" x14ac:dyDescent="0.25">
      <c r="A127" s="229">
        <f t="shared" si="11"/>
        <v>118</v>
      </c>
      <c r="B127" s="260" t="s">
        <v>329</v>
      </c>
      <c r="C127" s="261" t="s">
        <v>550</v>
      </c>
      <c r="D127" s="260"/>
      <c r="E127" s="262"/>
      <c r="F127" s="260" t="s">
        <v>600</v>
      </c>
      <c r="G127" s="260" t="s">
        <v>600</v>
      </c>
      <c r="H127" s="260" t="s">
        <v>600</v>
      </c>
      <c r="I127" s="260" t="s">
        <v>600</v>
      </c>
      <c r="J127" s="260" t="s">
        <v>600</v>
      </c>
      <c r="K127" s="274"/>
      <c r="L127" s="274" t="s">
        <v>600</v>
      </c>
      <c r="M127" s="274" t="s">
        <v>600</v>
      </c>
      <c r="N127" s="272"/>
      <c r="O127" s="266"/>
      <c r="P127" s="274"/>
      <c r="Q127" s="266"/>
      <c r="R127" s="264"/>
      <c r="S127" s="268"/>
      <c r="T127" s="275"/>
      <c r="U127" s="275"/>
      <c r="V127" s="239">
        <f t="shared" si="19"/>
        <v>7</v>
      </c>
      <c r="W127" s="270">
        <f t="shared" si="13"/>
        <v>0.46666666666666667</v>
      </c>
      <c r="X127" s="270">
        <f>VLOOKUP(B127,'[2]Prisustvo za anketu'!$A$9:$AI$221,35,FALSE)</f>
        <v>0.59090909090909094</v>
      </c>
      <c r="Y127" s="240">
        <f t="shared" si="18"/>
        <v>0.52878787878787881</v>
      </c>
      <c r="Z127" s="239">
        <f t="shared" si="14"/>
        <v>1</v>
      </c>
      <c r="AA127" s="241" t="str">
        <f t="shared" si="15"/>
        <v>DA</v>
      </c>
      <c r="AB127" s="77" t="s">
        <v>998</v>
      </c>
      <c r="AC127" s="200"/>
      <c r="AD127" s="200"/>
      <c r="AE127" s="200"/>
      <c r="AF127" s="200"/>
      <c r="AG127" s="200"/>
      <c r="AH127" s="200"/>
      <c r="AI127" s="200"/>
      <c r="AJ127" s="200"/>
      <c r="AK127" s="200"/>
      <c r="AL127" s="200"/>
      <c r="AM127" s="200"/>
      <c r="AN127" s="200"/>
      <c r="AO127" s="200"/>
      <c r="AP127" s="200"/>
    </row>
    <row r="128" spans="1:42" s="242" customFormat="1" x14ac:dyDescent="0.2">
      <c r="A128" s="229">
        <f t="shared" si="11"/>
        <v>119</v>
      </c>
      <c r="B128" s="247" t="s">
        <v>332</v>
      </c>
      <c r="C128" s="277" t="s">
        <v>553</v>
      </c>
      <c r="D128" s="230"/>
      <c r="E128" s="232"/>
      <c r="F128" s="230" t="s">
        <v>600</v>
      </c>
      <c r="G128" s="230" t="s">
        <v>600</v>
      </c>
      <c r="H128" s="230" t="s">
        <v>600</v>
      </c>
      <c r="I128" s="230" t="s">
        <v>600</v>
      </c>
      <c r="J128" s="236"/>
      <c r="K128" s="245"/>
      <c r="L128" s="245" t="s">
        <v>600</v>
      </c>
      <c r="M128" s="245" t="s">
        <v>600</v>
      </c>
      <c r="N128" s="243" t="s">
        <v>600</v>
      </c>
      <c r="O128" s="236"/>
      <c r="P128" s="245"/>
      <c r="Q128" s="236" t="s">
        <v>600</v>
      </c>
      <c r="R128" s="234" t="s">
        <v>600</v>
      </c>
      <c r="S128" s="237" t="s">
        <v>600</v>
      </c>
      <c r="T128" s="244">
        <v>9282</v>
      </c>
      <c r="U128" s="244" t="s">
        <v>600</v>
      </c>
      <c r="V128" s="239">
        <f t="shared" si="19"/>
        <v>11</v>
      </c>
      <c r="W128" s="240">
        <f t="shared" si="13"/>
        <v>0.73333333333333328</v>
      </c>
      <c r="X128" s="240">
        <f>VLOOKUP(B128,'[2]Prisustvo za anketu'!$A$9:$AI$221,35,FALSE)</f>
        <v>0.41666666666666669</v>
      </c>
      <c r="Y128" s="240">
        <f t="shared" si="18"/>
        <v>0.57499999999999996</v>
      </c>
      <c r="Z128" s="239">
        <f t="shared" si="14"/>
        <v>1</v>
      </c>
      <c r="AA128" s="241" t="str">
        <f t="shared" si="15"/>
        <v>DA</v>
      </c>
      <c r="AB128" s="77" t="s">
        <v>998</v>
      </c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</row>
    <row r="129" spans="1:42" s="242" customFormat="1" x14ac:dyDescent="0.2">
      <c r="A129" s="229">
        <f t="shared" si="11"/>
        <v>120</v>
      </c>
      <c r="B129" s="247" t="s">
        <v>333</v>
      </c>
      <c r="C129" s="277" t="s">
        <v>554</v>
      </c>
      <c r="D129" s="230"/>
      <c r="E129" s="232"/>
      <c r="F129" s="230" t="s">
        <v>600</v>
      </c>
      <c r="G129" s="233" t="s">
        <v>600</v>
      </c>
      <c r="H129" s="234" t="s">
        <v>600</v>
      </c>
      <c r="I129" s="235" t="s">
        <v>600</v>
      </c>
      <c r="J129" s="236" t="s">
        <v>600</v>
      </c>
      <c r="K129" s="236"/>
      <c r="L129" s="236" t="s">
        <v>600</v>
      </c>
      <c r="M129" s="236" t="s">
        <v>600</v>
      </c>
      <c r="N129" s="236" t="s">
        <v>600</v>
      </c>
      <c r="O129" s="236" t="s">
        <v>600</v>
      </c>
      <c r="P129" s="236" t="s">
        <v>600</v>
      </c>
      <c r="Q129" s="236" t="s">
        <v>600</v>
      </c>
      <c r="R129" s="234" t="s">
        <v>600</v>
      </c>
      <c r="S129" s="237" t="s">
        <v>600</v>
      </c>
      <c r="T129" s="238"/>
      <c r="U129" s="238"/>
      <c r="V129" s="239">
        <v>14</v>
      </c>
      <c r="W129" s="240">
        <f t="shared" si="13"/>
        <v>0.93333333333333335</v>
      </c>
      <c r="X129" s="240">
        <f>VLOOKUP(B129,'[2]Prisustvo za anketu'!$A$9:$AI$221,35,FALSE)</f>
        <v>0.93939393939393934</v>
      </c>
      <c r="Y129" s="240">
        <f t="shared" si="18"/>
        <v>0.93636363636363629</v>
      </c>
      <c r="Z129" s="239">
        <f t="shared" si="14"/>
        <v>5</v>
      </c>
      <c r="AA129" s="241" t="str">
        <f t="shared" si="15"/>
        <v>DA</v>
      </c>
      <c r="AB129" s="77" t="str">
        <f>IF(W129&gt;=50%,"da","IF(X10&gt;=50%,da)")</f>
        <v>da</v>
      </c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</row>
    <row r="130" spans="1:42" s="242" customFormat="1" ht="15.75" thickBot="1" x14ac:dyDescent="0.25">
      <c r="A130" s="229">
        <f t="shared" si="11"/>
        <v>121</v>
      </c>
      <c r="B130" s="247" t="s">
        <v>335</v>
      </c>
      <c r="C130" s="277" t="s">
        <v>556</v>
      </c>
      <c r="D130" s="230"/>
      <c r="E130" s="232"/>
      <c r="F130" s="230" t="s">
        <v>600</v>
      </c>
      <c r="G130" s="233"/>
      <c r="H130" s="230" t="s">
        <v>600</v>
      </c>
      <c r="I130" s="230" t="s">
        <v>600</v>
      </c>
      <c r="J130" s="230" t="s">
        <v>600</v>
      </c>
      <c r="K130" s="245"/>
      <c r="L130" s="278" t="s">
        <v>600</v>
      </c>
      <c r="M130" s="278" t="s">
        <v>600</v>
      </c>
      <c r="N130" s="279" t="s">
        <v>600</v>
      </c>
      <c r="O130" s="278" t="s">
        <v>600</v>
      </c>
      <c r="P130" s="278" t="s">
        <v>600</v>
      </c>
      <c r="Q130" s="236" t="s">
        <v>600</v>
      </c>
      <c r="R130" s="234" t="s">
        <v>600</v>
      </c>
      <c r="S130" s="237"/>
      <c r="T130" s="244"/>
      <c r="U130" s="244"/>
      <c r="V130" s="239">
        <f t="shared" si="19"/>
        <v>11</v>
      </c>
      <c r="W130" s="240">
        <f t="shared" si="13"/>
        <v>0.73333333333333328</v>
      </c>
      <c r="X130" s="240">
        <f>VLOOKUP(B130,'[2]Prisustvo za anketu'!$A$9:$AI$221,35,FALSE)</f>
        <v>0.33333333333333331</v>
      </c>
      <c r="Y130" s="240">
        <f t="shared" si="18"/>
        <v>0.53333333333333333</v>
      </c>
      <c r="Z130" s="239">
        <f t="shared" si="14"/>
        <v>1</v>
      </c>
      <c r="AA130" s="241" t="str">
        <f t="shared" si="15"/>
        <v>DA</v>
      </c>
      <c r="AB130" s="77" t="s">
        <v>998</v>
      </c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</row>
    <row r="131" spans="1:42" s="271" customFormat="1" ht="13.5" thickBot="1" x14ac:dyDescent="0.25">
      <c r="A131" s="229">
        <f t="shared" si="11"/>
        <v>122</v>
      </c>
      <c r="B131" s="260" t="s">
        <v>338</v>
      </c>
      <c r="C131" s="261" t="s">
        <v>559</v>
      </c>
      <c r="D131" s="260"/>
      <c r="E131" s="262"/>
      <c r="F131" s="260" t="s">
        <v>600</v>
      </c>
      <c r="G131" s="263" t="s">
        <v>600</v>
      </c>
      <c r="H131" s="264" t="s">
        <v>600</v>
      </c>
      <c r="I131" s="265" t="s">
        <v>600</v>
      </c>
      <c r="J131" s="266"/>
      <c r="K131" s="266"/>
      <c r="L131" s="266" t="s">
        <v>600</v>
      </c>
      <c r="M131" s="266" t="s">
        <v>600</v>
      </c>
      <c r="N131" s="266" t="s">
        <v>600</v>
      </c>
      <c r="O131" s="266" t="s">
        <v>600</v>
      </c>
      <c r="P131" s="266" t="s">
        <v>600</v>
      </c>
      <c r="Q131" s="266" t="s">
        <v>600</v>
      </c>
      <c r="R131" s="264" t="s">
        <v>600</v>
      </c>
      <c r="S131" s="268" t="s">
        <v>600</v>
      </c>
      <c r="T131" s="269"/>
      <c r="U131" s="269" t="s">
        <v>600</v>
      </c>
      <c r="V131" s="239">
        <f t="shared" si="19"/>
        <v>13</v>
      </c>
      <c r="W131" s="270">
        <f t="shared" si="13"/>
        <v>0.8666666666666667</v>
      </c>
      <c r="X131" s="270">
        <f>VLOOKUP(B131,'[2]Prisustvo za anketu'!$A$9:$AI$221,35,FALSE)</f>
        <v>0.50757575757575757</v>
      </c>
      <c r="Y131" s="240">
        <f t="shared" si="18"/>
        <v>0.68712121212121213</v>
      </c>
      <c r="Z131" s="239">
        <f t="shared" si="14"/>
        <v>2</v>
      </c>
      <c r="AA131" s="241" t="str">
        <f t="shared" si="15"/>
        <v>DA</v>
      </c>
      <c r="AB131" s="77" t="str">
        <f>IF(W131&gt;=50%,"da","IF(X10&gt;=50%,da)")</f>
        <v>da</v>
      </c>
      <c r="AC131" s="200"/>
      <c r="AD131" s="200"/>
      <c r="AE131" s="200"/>
      <c r="AF131" s="200"/>
      <c r="AG131" s="200"/>
      <c r="AH131" s="200"/>
      <c r="AI131" s="200"/>
      <c r="AJ131" s="200"/>
      <c r="AK131" s="200"/>
      <c r="AL131" s="200"/>
      <c r="AM131" s="200"/>
      <c r="AN131" s="200"/>
      <c r="AO131" s="200"/>
      <c r="AP131" s="200"/>
    </row>
    <row r="132" spans="1:42" s="242" customFormat="1" x14ac:dyDescent="0.2">
      <c r="A132" s="229">
        <f t="shared" si="11"/>
        <v>123</v>
      </c>
      <c r="B132" s="247" t="s">
        <v>339</v>
      </c>
      <c r="C132" s="277" t="s">
        <v>560</v>
      </c>
      <c r="D132" s="230" t="s">
        <v>600</v>
      </c>
      <c r="E132" s="232"/>
      <c r="F132" s="230" t="s">
        <v>600</v>
      </c>
      <c r="G132" s="233" t="s">
        <v>600</v>
      </c>
      <c r="H132" s="234" t="s">
        <v>600</v>
      </c>
      <c r="I132" s="235" t="s">
        <v>600</v>
      </c>
      <c r="J132" s="236"/>
      <c r="K132" s="236" t="s">
        <v>600</v>
      </c>
      <c r="L132" s="236" t="s">
        <v>600</v>
      </c>
      <c r="M132" s="236" t="s">
        <v>600</v>
      </c>
      <c r="N132" s="236" t="s">
        <v>600</v>
      </c>
      <c r="O132" s="236" t="s">
        <v>600</v>
      </c>
      <c r="P132" s="236"/>
      <c r="Q132" s="236" t="s">
        <v>600</v>
      </c>
      <c r="R132" s="234" t="s">
        <v>600</v>
      </c>
      <c r="S132" s="237" t="s">
        <v>600</v>
      </c>
      <c r="T132" s="238"/>
      <c r="U132" s="238"/>
      <c r="V132" s="239">
        <v>14</v>
      </c>
      <c r="W132" s="240">
        <f t="shared" si="13"/>
        <v>0.93333333333333335</v>
      </c>
      <c r="X132" s="240">
        <f>VLOOKUP(B132,'[2]Prisustvo za anketu'!$A$9:$AI$221,35,FALSE)</f>
        <v>0.68181818181818188</v>
      </c>
      <c r="Y132" s="240">
        <f t="shared" si="18"/>
        <v>0.80757575757575761</v>
      </c>
      <c r="Z132" s="239">
        <f t="shared" si="14"/>
        <v>4</v>
      </c>
      <c r="AA132" s="241" t="str">
        <f t="shared" si="15"/>
        <v>DA</v>
      </c>
      <c r="AB132" s="77" t="str">
        <f>IF(W132&gt;=50%,"da","IF(X10&gt;=50%,da)")</f>
        <v>da</v>
      </c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</row>
    <row r="133" spans="1:42" s="242" customFormat="1" x14ac:dyDescent="0.2">
      <c r="A133" s="229">
        <f t="shared" si="11"/>
        <v>124</v>
      </c>
      <c r="B133" s="247" t="s">
        <v>342</v>
      </c>
      <c r="C133" s="277" t="s">
        <v>95</v>
      </c>
      <c r="D133" s="230" t="s">
        <v>600</v>
      </c>
      <c r="E133" s="232"/>
      <c r="F133" s="230" t="s">
        <v>600</v>
      </c>
      <c r="G133" s="233" t="s">
        <v>600</v>
      </c>
      <c r="H133" s="234" t="s">
        <v>600</v>
      </c>
      <c r="I133" s="235" t="s">
        <v>600</v>
      </c>
      <c r="J133" s="236" t="s">
        <v>600</v>
      </c>
      <c r="K133" s="236" t="s">
        <v>600</v>
      </c>
      <c r="L133" s="236" t="s">
        <v>600</v>
      </c>
      <c r="M133" s="236" t="s">
        <v>600</v>
      </c>
      <c r="N133" s="236" t="s">
        <v>600</v>
      </c>
      <c r="O133" s="236" t="s">
        <v>600</v>
      </c>
      <c r="P133" s="236" t="s">
        <v>600</v>
      </c>
      <c r="Q133" s="236" t="s">
        <v>600</v>
      </c>
      <c r="R133" s="234" t="s">
        <v>600</v>
      </c>
      <c r="S133" s="237" t="s">
        <v>600</v>
      </c>
      <c r="T133" s="238"/>
      <c r="U133" s="238"/>
      <c r="V133" s="239">
        <f t="shared" si="19"/>
        <v>15</v>
      </c>
      <c r="W133" s="240">
        <f t="shared" si="13"/>
        <v>1</v>
      </c>
      <c r="X133" s="240">
        <f>VLOOKUP(B133,'[2]Prisustvo za anketu'!$A$9:$AI$221,35,FALSE)</f>
        <v>0.66666666666666663</v>
      </c>
      <c r="Y133" s="240">
        <f t="shared" si="18"/>
        <v>0.83333333333333326</v>
      </c>
      <c r="Z133" s="239">
        <f t="shared" si="14"/>
        <v>4</v>
      </c>
      <c r="AA133" s="241" t="str">
        <f t="shared" si="15"/>
        <v>DA</v>
      </c>
      <c r="AB133" s="77" t="str">
        <f>IF(W133&gt;=50%,"da","IF(X10&gt;=50%,da)")</f>
        <v>da</v>
      </c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</row>
    <row r="134" spans="1:42" s="242" customFormat="1" ht="13.5" thickBot="1" x14ac:dyDescent="0.25">
      <c r="A134" s="229">
        <f t="shared" si="11"/>
        <v>125</v>
      </c>
      <c r="B134" s="247" t="s">
        <v>343</v>
      </c>
      <c r="C134" s="277" t="s">
        <v>563</v>
      </c>
      <c r="D134" s="230" t="s">
        <v>600</v>
      </c>
      <c r="E134" s="232"/>
      <c r="F134" s="230" t="s">
        <v>600</v>
      </c>
      <c r="G134" s="230" t="s">
        <v>600</v>
      </c>
      <c r="H134" s="230" t="s">
        <v>600</v>
      </c>
      <c r="I134" s="230" t="s">
        <v>600</v>
      </c>
      <c r="J134" s="230" t="s">
        <v>600</v>
      </c>
      <c r="K134" s="245" t="s">
        <v>600</v>
      </c>
      <c r="L134" s="245" t="s">
        <v>600</v>
      </c>
      <c r="M134" s="245" t="s">
        <v>600</v>
      </c>
      <c r="N134" s="243"/>
      <c r="O134" s="236"/>
      <c r="P134" s="245"/>
      <c r="Q134" s="236"/>
      <c r="R134" s="234"/>
      <c r="S134" s="237"/>
      <c r="T134" s="244"/>
      <c r="U134" s="244" t="s">
        <v>600</v>
      </c>
      <c r="V134" s="239">
        <v>11</v>
      </c>
      <c r="W134" s="240">
        <f t="shared" si="13"/>
        <v>0.73333333333333328</v>
      </c>
      <c r="X134" s="240">
        <f>VLOOKUP(B134,'[2]Prisustvo za anketu'!$A$9:$AI$221,35,FALSE)</f>
        <v>1</v>
      </c>
      <c r="Y134" s="240">
        <f t="shared" si="18"/>
        <v>0.8666666666666667</v>
      </c>
      <c r="Z134" s="239">
        <f t="shared" si="14"/>
        <v>4</v>
      </c>
      <c r="AA134" s="241" t="str">
        <f t="shared" si="15"/>
        <v>DA</v>
      </c>
      <c r="AB134" s="77" t="str">
        <f>IF(W134&gt;=50%,"da","IF(X10&gt;=50%,da)")</f>
        <v>da</v>
      </c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</row>
    <row r="135" spans="1:42" s="271" customFormat="1" ht="13.5" thickBot="1" x14ac:dyDescent="0.25">
      <c r="A135" s="229">
        <f t="shared" si="11"/>
        <v>126</v>
      </c>
      <c r="B135" s="260" t="s">
        <v>344</v>
      </c>
      <c r="C135" s="261" t="s">
        <v>564</v>
      </c>
      <c r="D135" s="260"/>
      <c r="E135" s="262"/>
      <c r="F135" s="260" t="s">
        <v>600</v>
      </c>
      <c r="G135" s="260" t="s">
        <v>600</v>
      </c>
      <c r="H135" s="260" t="s">
        <v>600</v>
      </c>
      <c r="I135" s="260" t="s">
        <v>600</v>
      </c>
      <c r="J135" s="260" t="s">
        <v>600</v>
      </c>
      <c r="K135" s="274" t="s">
        <v>600</v>
      </c>
      <c r="L135" s="274" t="s">
        <v>600</v>
      </c>
      <c r="M135" s="274" t="s">
        <v>600</v>
      </c>
      <c r="N135" s="272" t="s">
        <v>600</v>
      </c>
      <c r="O135" s="266" t="s">
        <v>600</v>
      </c>
      <c r="P135" s="274"/>
      <c r="Q135" s="266"/>
      <c r="R135" s="264"/>
      <c r="S135" s="268" t="s">
        <v>600</v>
      </c>
      <c r="T135" s="275"/>
      <c r="U135" s="275"/>
      <c r="V135" s="239">
        <f t="shared" si="19"/>
        <v>11</v>
      </c>
      <c r="W135" s="270">
        <f t="shared" si="13"/>
        <v>0.73333333333333328</v>
      </c>
      <c r="X135" s="270">
        <f>VLOOKUP(B135,'[2]Prisustvo za anketu'!$A$9:$AI$221,35,FALSE)</f>
        <v>0.36363636363636365</v>
      </c>
      <c r="Y135" s="240">
        <f t="shared" si="18"/>
        <v>0.54848484848484846</v>
      </c>
      <c r="Z135" s="239">
        <f t="shared" si="14"/>
        <v>1</v>
      </c>
      <c r="AA135" s="241" t="str">
        <f t="shared" si="15"/>
        <v>DA</v>
      </c>
      <c r="AB135" s="77" t="s">
        <v>998</v>
      </c>
      <c r="AC135" s="200"/>
      <c r="AD135" s="200"/>
      <c r="AE135" s="200"/>
      <c r="AF135" s="200"/>
      <c r="AG135" s="200"/>
      <c r="AH135" s="200"/>
      <c r="AI135" s="200"/>
      <c r="AJ135" s="200"/>
      <c r="AK135" s="200"/>
      <c r="AL135" s="200"/>
      <c r="AM135" s="200"/>
      <c r="AN135" s="200"/>
      <c r="AO135" s="200"/>
      <c r="AP135" s="200"/>
    </row>
    <row r="136" spans="1:42" s="271" customFormat="1" ht="13.5" thickBot="1" x14ac:dyDescent="0.25">
      <c r="A136" s="229">
        <f t="shared" si="11"/>
        <v>127</v>
      </c>
      <c r="B136" s="260" t="s">
        <v>345</v>
      </c>
      <c r="C136" s="261" t="s">
        <v>565</v>
      </c>
      <c r="D136" s="260" t="s">
        <v>600</v>
      </c>
      <c r="E136" s="262"/>
      <c r="F136" s="260" t="s">
        <v>600</v>
      </c>
      <c r="G136" s="263" t="s">
        <v>600</v>
      </c>
      <c r="H136" s="264" t="s">
        <v>600</v>
      </c>
      <c r="I136" s="265" t="s">
        <v>600</v>
      </c>
      <c r="J136" s="266" t="s">
        <v>600</v>
      </c>
      <c r="K136" s="266" t="s">
        <v>600</v>
      </c>
      <c r="L136" s="266" t="s">
        <v>600</v>
      </c>
      <c r="M136" s="266" t="s">
        <v>600</v>
      </c>
      <c r="N136" s="266" t="s">
        <v>600</v>
      </c>
      <c r="O136" s="266" t="s">
        <v>600</v>
      </c>
      <c r="P136" s="266"/>
      <c r="Q136" s="266"/>
      <c r="R136" s="264"/>
      <c r="S136" s="268" t="s">
        <v>600</v>
      </c>
      <c r="T136" s="269"/>
      <c r="U136" s="269" t="s">
        <v>600</v>
      </c>
      <c r="V136" s="239">
        <v>14</v>
      </c>
      <c r="W136" s="270">
        <f t="shared" si="13"/>
        <v>0.93333333333333335</v>
      </c>
      <c r="X136" s="270">
        <f>VLOOKUP(B136,'[2]Prisustvo za anketu'!$A$9:$AI$221,35,FALSE)</f>
        <v>1</v>
      </c>
      <c r="Y136" s="240">
        <f t="shared" si="18"/>
        <v>0.96666666666666667</v>
      </c>
      <c r="Z136" s="239">
        <f t="shared" si="14"/>
        <v>5</v>
      </c>
      <c r="AA136" s="241" t="str">
        <f t="shared" si="15"/>
        <v>DA</v>
      </c>
      <c r="AB136" s="77" t="str">
        <f>IF(W136&gt;=50%,"da","IF(X10&gt;=50%,da)")</f>
        <v>da</v>
      </c>
      <c r="AC136" s="200"/>
      <c r="AD136" s="200"/>
      <c r="AE136" s="200"/>
      <c r="AF136" s="200"/>
      <c r="AG136" s="200"/>
      <c r="AH136" s="200"/>
      <c r="AI136" s="200"/>
      <c r="AJ136" s="200"/>
      <c r="AK136" s="200"/>
      <c r="AL136" s="200"/>
      <c r="AM136" s="200"/>
      <c r="AN136" s="200"/>
      <c r="AO136" s="200"/>
      <c r="AP136" s="200"/>
    </row>
    <row r="137" spans="1:42" s="271" customFormat="1" ht="13.5" thickBot="1" x14ac:dyDescent="0.25">
      <c r="A137" s="229">
        <f t="shared" si="11"/>
        <v>128</v>
      </c>
      <c r="B137" s="260" t="s">
        <v>346</v>
      </c>
      <c r="C137" s="261" t="s">
        <v>566</v>
      </c>
      <c r="D137" s="260"/>
      <c r="E137" s="262"/>
      <c r="F137" s="260"/>
      <c r="G137" s="263"/>
      <c r="H137" s="264"/>
      <c r="I137" s="265"/>
      <c r="J137" s="266"/>
      <c r="K137" s="274"/>
      <c r="L137" s="274" t="s">
        <v>600</v>
      </c>
      <c r="M137" s="274" t="s">
        <v>600</v>
      </c>
      <c r="N137" s="272" t="s">
        <v>600</v>
      </c>
      <c r="O137" s="266"/>
      <c r="P137" s="274"/>
      <c r="Q137" s="266"/>
      <c r="R137" s="264"/>
      <c r="S137" s="268" t="s">
        <v>600</v>
      </c>
      <c r="T137" s="275"/>
      <c r="U137" s="275"/>
      <c r="V137" s="239">
        <f t="shared" si="19"/>
        <v>4</v>
      </c>
      <c r="W137" s="270">
        <f t="shared" si="13"/>
        <v>0.26666666666666666</v>
      </c>
      <c r="X137" s="270">
        <f>VLOOKUP(B137,'[2]Prisustvo za anketu'!$A$9:$AI$221,35,FALSE)</f>
        <v>0.92424242424242431</v>
      </c>
      <c r="Y137" s="240">
        <f t="shared" si="18"/>
        <v>0.59545454545454546</v>
      </c>
      <c r="Z137" s="239">
        <f t="shared" si="14"/>
        <v>1</v>
      </c>
      <c r="AA137" s="241" t="str">
        <f t="shared" si="15"/>
        <v>DA</v>
      </c>
      <c r="AB137" s="77" t="s">
        <v>998</v>
      </c>
      <c r="AC137" s="200"/>
      <c r="AD137" s="200"/>
      <c r="AE137" s="200"/>
      <c r="AF137" s="200"/>
      <c r="AG137" s="200"/>
      <c r="AH137" s="200"/>
      <c r="AI137" s="200"/>
      <c r="AJ137" s="200"/>
      <c r="AK137" s="200"/>
      <c r="AL137" s="200"/>
      <c r="AM137" s="200"/>
      <c r="AN137" s="200"/>
      <c r="AO137" s="200"/>
      <c r="AP137" s="200"/>
    </row>
    <row r="138" spans="1:42" s="242" customFormat="1" ht="13.5" thickBot="1" x14ac:dyDescent="0.25">
      <c r="A138" s="229">
        <f t="shared" ref="A138:A201" si="21">A137+1</f>
        <v>129</v>
      </c>
      <c r="B138" s="247" t="s">
        <v>349</v>
      </c>
      <c r="C138" s="277" t="s">
        <v>569</v>
      </c>
      <c r="D138" s="230"/>
      <c r="E138" s="232"/>
      <c r="F138" s="230" t="s">
        <v>600</v>
      </c>
      <c r="G138" s="230" t="s">
        <v>600</v>
      </c>
      <c r="H138" s="230" t="s">
        <v>600</v>
      </c>
      <c r="I138" s="230" t="s">
        <v>600</v>
      </c>
      <c r="J138" s="236"/>
      <c r="K138" s="245"/>
      <c r="L138" s="245" t="s">
        <v>600</v>
      </c>
      <c r="M138" s="245" t="s">
        <v>600</v>
      </c>
      <c r="N138" s="243" t="s">
        <v>600</v>
      </c>
      <c r="O138" s="236"/>
      <c r="P138" s="245"/>
      <c r="Q138" s="236"/>
      <c r="R138" s="234"/>
      <c r="S138" s="237" t="s">
        <v>600</v>
      </c>
      <c r="T138" s="244"/>
      <c r="U138" s="244"/>
      <c r="V138" s="239">
        <f t="shared" si="19"/>
        <v>8</v>
      </c>
      <c r="W138" s="240">
        <f t="shared" ref="W138:W201" si="22">V138/15</f>
        <v>0.53333333333333333</v>
      </c>
      <c r="X138" s="240">
        <f>VLOOKUP(B138,'[2]Prisustvo za anketu'!$A$9:$AI$221,35,FALSE)</f>
        <v>0.84090909090909094</v>
      </c>
      <c r="Y138" s="240">
        <f t="shared" si="18"/>
        <v>0.68712121212121213</v>
      </c>
      <c r="Z138" s="239">
        <f t="shared" ref="Z138:Z201" si="23">IF(Y138&lt;50%,0,IF(Y138&lt;=60%,1,IF(Y138&lt;=70%,2,IF(Y138&lt;=80%,3,IF(Y138&lt;=90%,4,5)))))</f>
        <v>2</v>
      </c>
      <c r="AA138" s="241" t="str">
        <f t="shared" ref="AA138:AA201" si="24">IF(Z138&gt;0,"DA","NE")</f>
        <v>DA</v>
      </c>
      <c r="AB138" s="77" t="str">
        <f t="shared" ref="AB138:AB146" si="25">IF(W138&gt;=50%,"da","IF(X10&gt;=50%,da)")</f>
        <v>da</v>
      </c>
      <c r="AC138" s="78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78"/>
      <c r="AP138" s="78"/>
    </row>
    <row r="139" spans="1:42" s="271" customFormat="1" ht="13.5" thickBot="1" x14ac:dyDescent="0.25">
      <c r="A139" s="229">
        <f t="shared" si="21"/>
        <v>130</v>
      </c>
      <c r="B139" s="260" t="s">
        <v>352</v>
      </c>
      <c r="C139" s="261" t="s">
        <v>572</v>
      </c>
      <c r="D139" s="260"/>
      <c r="E139" s="262"/>
      <c r="F139" s="260" t="s">
        <v>600</v>
      </c>
      <c r="G139" s="260" t="s">
        <v>600</v>
      </c>
      <c r="H139" s="260" t="s">
        <v>600</v>
      </c>
      <c r="I139" s="260" t="s">
        <v>600</v>
      </c>
      <c r="J139" s="260" t="s">
        <v>600</v>
      </c>
      <c r="K139" s="274" t="s">
        <v>600</v>
      </c>
      <c r="L139" s="274" t="s">
        <v>600</v>
      </c>
      <c r="M139" s="274" t="s">
        <v>600</v>
      </c>
      <c r="N139" s="272" t="s">
        <v>600</v>
      </c>
      <c r="O139" s="266"/>
      <c r="P139" s="274"/>
      <c r="Q139" s="266"/>
      <c r="R139" s="264"/>
      <c r="S139" s="268"/>
      <c r="T139" s="275"/>
      <c r="U139" s="275"/>
      <c r="V139" s="239">
        <f t="shared" si="19"/>
        <v>9</v>
      </c>
      <c r="W139" s="270">
        <f t="shared" si="22"/>
        <v>0.6</v>
      </c>
      <c r="X139" s="270">
        <f>VLOOKUP(B139,'[2]Prisustvo za anketu'!$A$9:$AI$221,35,FALSE)</f>
        <v>0.52272727272727271</v>
      </c>
      <c r="Y139" s="240">
        <f t="shared" si="18"/>
        <v>0.56136363636363629</v>
      </c>
      <c r="Z139" s="239">
        <f t="shared" si="23"/>
        <v>1</v>
      </c>
      <c r="AA139" s="241" t="str">
        <f t="shared" si="24"/>
        <v>DA</v>
      </c>
      <c r="AB139" s="77" t="str">
        <f t="shared" si="25"/>
        <v>da</v>
      </c>
      <c r="AC139" s="200"/>
      <c r="AD139" s="200"/>
      <c r="AE139" s="200"/>
      <c r="AF139" s="200"/>
      <c r="AG139" s="200"/>
      <c r="AH139" s="200"/>
      <c r="AI139" s="200"/>
      <c r="AJ139" s="200"/>
      <c r="AK139" s="200"/>
      <c r="AL139" s="200"/>
      <c r="AM139" s="200"/>
      <c r="AN139" s="200"/>
      <c r="AO139" s="200"/>
      <c r="AP139" s="200"/>
    </row>
    <row r="140" spans="1:42" s="242" customFormat="1" x14ac:dyDescent="0.2">
      <c r="A140" s="229">
        <f t="shared" si="21"/>
        <v>131</v>
      </c>
      <c r="B140" s="247" t="s">
        <v>356</v>
      </c>
      <c r="C140" s="277" t="s">
        <v>576</v>
      </c>
      <c r="D140" s="230"/>
      <c r="E140" s="232"/>
      <c r="F140" s="230" t="s">
        <v>600</v>
      </c>
      <c r="G140" s="233"/>
      <c r="H140" s="234" t="s">
        <v>600</v>
      </c>
      <c r="I140" s="235" t="s">
        <v>600</v>
      </c>
      <c r="J140" s="236" t="s">
        <v>600</v>
      </c>
      <c r="K140" s="245" t="s">
        <v>600</v>
      </c>
      <c r="L140" s="245" t="s">
        <v>600</v>
      </c>
      <c r="M140" s="245" t="s">
        <v>600</v>
      </c>
      <c r="N140" s="243"/>
      <c r="O140" s="236"/>
      <c r="P140" s="245"/>
      <c r="Q140" s="236" t="s">
        <v>600</v>
      </c>
      <c r="R140" s="234" t="s">
        <v>600</v>
      </c>
      <c r="S140" s="237" t="s">
        <v>600</v>
      </c>
      <c r="T140" s="244"/>
      <c r="U140" s="244" t="s">
        <v>600</v>
      </c>
      <c r="V140" s="239">
        <f t="shared" si="19"/>
        <v>11</v>
      </c>
      <c r="W140" s="240">
        <f t="shared" si="22"/>
        <v>0.73333333333333328</v>
      </c>
      <c r="X140" s="240">
        <f>VLOOKUP(B140,'[2]Prisustvo za anketu'!$A$9:$AI$221,35,FALSE)</f>
        <v>0.92424242424242431</v>
      </c>
      <c r="Y140" s="240">
        <f t="shared" si="18"/>
        <v>0.82878787878787885</v>
      </c>
      <c r="Z140" s="239">
        <f t="shared" si="23"/>
        <v>4</v>
      </c>
      <c r="AA140" s="241" t="str">
        <f t="shared" si="24"/>
        <v>DA</v>
      </c>
      <c r="AB140" s="77" t="str">
        <f t="shared" si="25"/>
        <v>da</v>
      </c>
      <c r="AC140" s="78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  <c r="AP140" s="78"/>
    </row>
    <row r="141" spans="1:42" s="242" customFormat="1" x14ac:dyDescent="0.2">
      <c r="A141" s="229">
        <f t="shared" si="21"/>
        <v>132</v>
      </c>
      <c r="B141" s="247" t="s">
        <v>358</v>
      </c>
      <c r="C141" s="277" t="s">
        <v>578</v>
      </c>
      <c r="D141" s="230"/>
      <c r="E141" s="232"/>
      <c r="F141" s="230" t="s">
        <v>600</v>
      </c>
      <c r="G141" s="233" t="s">
        <v>600</v>
      </c>
      <c r="H141" s="234" t="s">
        <v>600</v>
      </c>
      <c r="I141" s="235" t="s">
        <v>600</v>
      </c>
      <c r="J141" s="236" t="s">
        <v>600</v>
      </c>
      <c r="K141" s="236" t="s">
        <v>600</v>
      </c>
      <c r="L141" s="236" t="s">
        <v>600</v>
      </c>
      <c r="M141" s="236" t="s">
        <v>600</v>
      </c>
      <c r="N141" s="236" t="s">
        <v>600</v>
      </c>
      <c r="O141" s="236" t="s">
        <v>600</v>
      </c>
      <c r="P141" s="236" t="s">
        <v>600</v>
      </c>
      <c r="Q141" s="236"/>
      <c r="R141" s="234"/>
      <c r="S141" s="237" t="s">
        <v>600</v>
      </c>
      <c r="T141" s="238"/>
      <c r="U141" s="238"/>
      <c r="V141" s="239">
        <f t="shared" si="19"/>
        <v>12</v>
      </c>
      <c r="W141" s="240">
        <f t="shared" si="22"/>
        <v>0.8</v>
      </c>
      <c r="X141" s="240">
        <f>VLOOKUP(B141,'[2]Prisustvo za anketu'!$A$9:$AI$221,35,FALSE)</f>
        <v>0.83333333333333337</v>
      </c>
      <c r="Y141" s="240">
        <f t="shared" si="18"/>
        <v>0.81666666666666665</v>
      </c>
      <c r="Z141" s="239">
        <f t="shared" si="23"/>
        <v>4</v>
      </c>
      <c r="AA141" s="241" t="str">
        <f t="shared" si="24"/>
        <v>DA</v>
      </c>
      <c r="AB141" s="77" t="str">
        <f t="shared" si="25"/>
        <v>da</v>
      </c>
      <c r="AC141" s="78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  <c r="AP141" s="78"/>
    </row>
    <row r="142" spans="1:42" s="242" customFormat="1" ht="13.5" thickBot="1" x14ac:dyDescent="0.25">
      <c r="A142" s="229">
        <f t="shared" si="21"/>
        <v>133</v>
      </c>
      <c r="B142" s="247" t="s">
        <v>359</v>
      </c>
      <c r="C142" s="277" t="s">
        <v>579</v>
      </c>
      <c r="D142" s="230" t="s">
        <v>600</v>
      </c>
      <c r="E142" s="232"/>
      <c r="F142" s="230" t="s">
        <v>600</v>
      </c>
      <c r="G142" s="233" t="s">
        <v>600</v>
      </c>
      <c r="H142" s="234" t="s">
        <v>600</v>
      </c>
      <c r="I142" s="235" t="s">
        <v>600</v>
      </c>
      <c r="J142" s="236" t="s">
        <v>600</v>
      </c>
      <c r="K142" s="236" t="s">
        <v>600</v>
      </c>
      <c r="L142" s="236" t="s">
        <v>600</v>
      </c>
      <c r="M142" s="236" t="s">
        <v>600</v>
      </c>
      <c r="N142" s="236" t="s">
        <v>600</v>
      </c>
      <c r="O142" s="236" t="s">
        <v>600</v>
      </c>
      <c r="P142" s="236"/>
      <c r="Q142" s="236" t="s">
        <v>600</v>
      </c>
      <c r="R142" s="234" t="s">
        <v>600</v>
      </c>
      <c r="S142" s="237" t="s">
        <v>600</v>
      </c>
      <c r="T142" s="238"/>
      <c r="U142" s="238"/>
      <c r="V142" s="239">
        <f t="shared" si="19"/>
        <v>14</v>
      </c>
      <c r="W142" s="240">
        <f t="shared" si="22"/>
        <v>0.93333333333333335</v>
      </c>
      <c r="X142" s="240">
        <f>VLOOKUP(B142,'[2]Prisustvo za anketu'!$A$9:$AI$221,35,FALSE)</f>
        <v>0.66666666666666663</v>
      </c>
      <c r="Y142" s="240">
        <f t="shared" si="18"/>
        <v>0.8</v>
      </c>
      <c r="Z142" s="239">
        <f t="shared" si="23"/>
        <v>3</v>
      </c>
      <c r="AA142" s="241" t="str">
        <f t="shared" si="24"/>
        <v>DA</v>
      </c>
      <c r="AB142" s="77" t="str">
        <f t="shared" si="25"/>
        <v>da</v>
      </c>
      <c r="AC142" s="78"/>
      <c r="AD142" s="78"/>
      <c r="AE142" s="78"/>
      <c r="AF142" s="78"/>
      <c r="AG142" s="78"/>
      <c r="AH142" s="78"/>
      <c r="AI142" s="78"/>
      <c r="AJ142" s="78"/>
      <c r="AK142" s="78"/>
      <c r="AL142" s="78"/>
      <c r="AM142" s="78"/>
      <c r="AN142" s="78"/>
      <c r="AO142" s="78"/>
      <c r="AP142" s="78"/>
    </row>
    <row r="143" spans="1:42" s="271" customFormat="1" ht="13.5" thickBot="1" x14ac:dyDescent="0.25">
      <c r="A143" s="229">
        <f t="shared" si="21"/>
        <v>134</v>
      </c>
      <c r="B143" s="260" t="s">
        <v>360</v>
      </c>
      <c r="C143" s="261" t="s">
        <v>580</v>
      </c>
      <c r="D143" s="260" t="s">
        <v>600</v>
      </c>
      <c r="E143" s="262"/>
      <c r="F143" s="260" t="s">
        <v>600</v>
      </c>
      <c r="G143" s="263" t="s">
        <v>600</v>
      </c>
      <c r="H143" s="264" t="s">
        <v>600</v>
      </c>
      <c r="I143" s="265" t="s">
        <v>600</v>
      </c>
      <c r="J143" s="266"/>
      <c r="K143" s="266" t="s">
        <v>600</v>
      </c>
      <c r="L143" s="266" t="s">
        <v>600</v>
      </c>
      <c r="M143" s="266" t="s">
        <v>600</v>
      </c>
      <c r="N143" s="266" t="s">
        <v>600</v>
      </c>
      <c r="O143" s="266" t="s">
        <v>600</v>
      </c>
      <c r="P143" s="266" t="s">
        <v>600</v>
      </c>
      <c r="Q143" s="266" t="s">
        <v>600</v>
      </c>
      <c r="R143" s="264" t="s">
        <v>600</v>
      </c>
      <c r="S143" s="268" t="s">
        <v>600</v>
      </c>
      <c r="T143" s="269"/>
      <c r="U143" s="269"/>
      <c r="V143" s="239">
        <v>15</v>
      </c>
      <c r="W143" s="270">
        <f t="shared" si="22"/>
        <v>1</v>
      </c>
      <c r="X143" s="270">
        <f>VLOOKUP(B143,'[2]Prisustvo za anketu'!$A$9:$AI$221,35,FALSE)</f>
        <v>0.83333333333333337</v>
      </c>
      <c r="Y143" s="240">
        <f t="shared" si="18"/>
        <v>0.91666666666666674</v>
      </c>
      <c r="Z143" s="239">
        <f t="shared" si="23"/>
        <v>5</v>
      </c>
      <c r="AA143" s="241" t="str">
        <f t="shared" si="24"/>
        <v>DA</v>
      </c>
      <c r="AB143" s="77" t="str">
        <f t="shared" si="25"/>
        <v>da</v>
      </c>
      <c r="AC143" s="200"/>
      <c r="AD143" s="200"/>
      <c r="AE143" s="200"/>
      <c r="AF143" s="200"/>
      <c r="AG143" s="200"/>
      <c r="AH143" s="200"/>
      <c r="AI143" s="200"/>
      <c r="AJ143" s="200"/>
      <c r="AK143" s="200"/>
      <c r="AL143" s="200"/>
      <c r="AM143" s="200"/>
      <c r="AN143" s="200"/>
      <c r="AO143" s="200"/>
      <c r="AP143" s="200"/>
    </row>
    <row r="144" spans="1:42" s="242" customFormat="1" ht="13.5" thickBot="1" x14ac:dyDescent="0.25">
      <c r="A144" s="229">
        <f t="shared" si="21"/>
        <v>135</v>
      </c>
      <c r="B144" s="247" t="s">
        <v>361</v>
      </c>
      <c r="C144" s="277" t="s">
        <v>581</v>
      </c>
      <c r="D144" s="230" t="s">
        <v>600</v>
      </c>
      <c r="E144" s="232"/>
      <c r="F144" s="230" t="s">
        <v>600</v>
      </c>
      <c r="G144" s="233" t="s">
        <v>600</v>
      </c>
      <c r="H144" s="234" t="s">
        <v>600</v>
      </c>
      <c r="I144" s="235" t="s">
        <v>600</v>
      </c>
      <c r="J144" s="236" t="s">
        <v>600</v>
      </c>
      <c r="K144" s="236" t="s">
        <v>600</v>
      </c>
      <c r="L144" s="236" t="s">
        <v>600</v>
      </c>
      <c r="M144" s="236" t="s">
        <v>600</v>
      </c>
      <c r="N144" s="236" t="s">
        <v>600</v>
      </c>
      <c r="O144" s="236" t="s">
        <v>600</v>
      </c>
      <c r="P144" s="236" t="s">
        <v>600</v>
      </c>
      <c r="Q144" s="236" t="s">
        <v>600</v>
      </c>
      <c r="R144" s="234" t="s">
        <v>600</v>
      </c>
      <c r="S144" s="237" t="s">
        <v>600</v>
      </c>
      <c r="T144" s="238"/>
      <c r="U144" s="238"/>
      <c r="V144" s="239">
        <v>16</v>
      </c>
      <c r="W144" s="240">
        <f t="shared" si="22"/>
        <v>1.0666666666666667</v>
      </c>
      <c r="X144" s="240">
        <f>VLOOKUP(B144,'[2]Prisustvo za anketu'!$A$9:$AI$221,35,FALSE)</f>
        <v>0.91666666666666663</v>
      </c>
      <c r="Y144" s="240">
        <f t="shared" si="18"/>
        <v>0.9916666666666667</v>
      </c>
      <c r="Z144" s="239">
        <f t="shared" si="23"/>
        <v>5</v>
      </c>
      <c r="AA144" s="241" t="str">
        <f t="shared" si="24"/>
        <v>DA</v>
      </c>
      <c r="AB144" s="77" t="str">
        <f t="shared" si="25"/>
        <v>da</v>
      </c>
      <c r="AC144" s="78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  <c r="AN144" s="78"/>
      <c r="AO144" s="78"/>
      <c r="AP144" s="78"/>
    </row>
    <row r="145" spans="1:42" s="271" customFormat="1" ht="13.5" thickBot="1" x14ac:dyDescent="0.25">
      <c r="A145" s="229">
        <f t="shared" si="21"/>
        <v>136</v>
      </c>
      <c r="B145" s="260" t="s">
        <v>362</v>
      </c>
      <c r="C145" s="261" t="s">
        <v>582</v>
      </c>
      <c r="D145" s="260" t="s">
        <v>600</v>
      </c>
      <c r="E145" s="262"/>
      <c r="F145" s="260" t="s">
        <v>600</v>
      </c>
      <c r="G145" s="263" t="s">
        <v>600</v>
      </c>
      <c r="H145" s="264" t="s">
        <v>600</v>
      </c>
      <c r="I145" s="265" t="s">
        <v>600</v>
      </c>
      <c r="J145" s="266"/>
      <c r="K145" s="266" t="s">
        <v>600</v>
      </c>
      <c r="L145" s="266" t="s">
        <v>600</v>
      </c>
      <c r="M145" s="266" t="s">
        <v>600</v>
      </c>
      <c r="N145" s="266" t="s">
        <v>600</v>
      </c>
      <c r="O145" s="266" t="s">
        <v>600</v>
      </c>
      <c r="P145" s="266" t="s">
        <v>600</v>
      </c>
      <c r="Q145" s="266" t="s">
        <v>600</v>
      </c>
      <c r="R145" s="264" t="s">
        <v>600</v>
      </c>
      <c r="S145" s="268"/>
      <c r="T145" s="269"/>
      <c r="U145" s="269"/>
      <c r="V145" s="239">
        <v>14</v>
      </c>
      <c r="W145" s="270">
        <f t="shared" si="22"/>
        <v>0.93333333333333335</v>
      </c>
      <c r="X145" s="270">
        <f>VLOOKUP(B145,'[2]Prisustvo za anketu'!$A$9:$AI$221,35,FALSE)</f>
        <v>1</v>
      </c>
      <c r="Y145" s="240">
        <f t="shared" si="18"/>
        <v>0.96666666666666667</v>
      </c>
      <c r="Z145" s="239">
        <f t="shared" si="23"/>
        <v>5</v>
      </c>
      <c r="AA145" s="241" t="str">
        <f t="shared" si="24"/>
        <v>DA</v>
      </c>
      <c r="AB145" s="77" t="str">
        <f t="shared" si="25"/>
        <v>da</v>
      </c>
      <c r="AC145" s="200"/>
      <c r="AD145" s="200"/>
      <c r="AE145" s="200"/>
      <c r="AF145" s="200"/>
      <c r="AG145" s="200"/>
      <c r="AH145" s="200"/>
      <c r="AI145" s="200"/>
      <c r="AJ145" s="200"/>
      <c r="AK145" s="200"/>
      <c r="AL145" s="200"/>
      <c r="AM145" s="200"/>
      <c r="AN145" s="200"/>
      <c r="AO145" s="200"/>
      <c r="AP145" s="200"/>
    </row>
    <row r="146" spans="1:42" s="271" customFormat="1" ht="13.5" thickBot="1" x14ac:dyDescent="0.25">
      <c r="A146" s="229">
        <f t="shared" si="21"/>
        <v>137</v>
      </c>
      <c r="B146" s="260" t="s">
        <v>369</v>
      </c>
      <c r="C146" s="261" t="s">
        <v>589</v>
      </c>
      <c r="D146" s="260"/>
      <c r="E146" s="262"/>
      <c r="F146" s="260" t="s">
        <v>600</v>
      </c>
      <c r="G146" s="263" t="s">
        <v>600</v>
      </c>
      <c r="H146" s="264" t="s">
        <v>600</v>
      </c>
      <c r="I146" s="265" t="s">
        <v>600</v>
      </c>
      <c r="J146" s="266" t="s">
        <v>600</v>
      </c>
      <c r="K146" s="266" t="s">
        <v>600</v>
      </c>
      <c r="L146" s="266" t="s">
        <v>600</v>
      </c>
      <c r="M146" s="266" t="s">
        <v>600</v>
      </c>
      <c r="N146" s="266" t="s">
        <v>600</v>
      </c>
      <c r="O146" s="266" t="s">
        <v>600</v>
      </c>
      <c r="P146" s="266" t="s">
        <v>600</v>
      </c>
      <c r="Q146" s="266" t="s">
        <v>600</v>
      </c>
      <c r="R146" s="264" t="s">
        <v>600</v>
      </c>
      <c r="S146" s="268" t="s">
        <v>600</v>
      </c>
      <c r="T146" s="269"/>
      <c r="U146" s="269"/>
      <c r="V146" s="239">
        <f t="shared" ref="V146:V209" si="26">COUNTIF(D146:U146,"+")</f>
        <v>14</v>
      </c>
      <c r="W146" s="270">
        <f t="shared" si="22"/>
        <v>0.93333333333333335</v>
      </c>
      <c r="X146" s="270">
        <f>VLOOKUP(B146,'[2]Prisustvo za anketu'!$A$9:$AI$221,35,FALSE)</f>
        <v>0.75</v>
      </c>
      <c r="Y146" s="240">
        <f t="shared" si="18"/>
        <v>0.84166666666666667</v>
      </c>
      <c r="Z146" s="239">
        <f t="shared" si="23"/>
        <v>4</v>
      </c>
      <c r="AA146" s="241" t="str">
        <f t="shared" si="24"/>
        <v>DA</v>
      </c>
      <c r="AB146" s="77" t="str">
        <f t="shared" si="25"/>
        <v>da</v>
      </c>
      <c r="AC146" s="200"/>
      <c r="AD146" s="200"/>
      <c r="AE146" s="200"/>
      <c r="AF146" s="200"/>
      <c r="AG146" s="200"/>
      <c r="AH146" s="200"/>
      <c r="AI146" s="200"/>
      <c r="AJ146" s="200"/>
      <c r="AK146" s="200"/>
      <c r="AL146" s="200"/>
      <c r="AM146" s="200"/>
      <c r="AN146" s="200"/>
      <c r="AO146" s="200"/>
      <c r="AP146" s="200"/>
    </row>
    <row r="147" spans="1:42" s="242" customFormat="1" x14ac:dyDescent="0.2">
      <c r="A147" s="229">
        <f t="shared" si="21"/>
        <v>138</v>
      </c>
      <c r="B147" s="247">
        <v>8932</v>
      </c>
      <c r="C147" s="277" t="s">
        <v>601</v>
      </c>
      <c r="D147" s="230" t="s">
        <v>600</v>
      </c>
      <c r="E147" s="232"/>
      <c r="F147" s="230" t="s">
        <v>600</v>
      </c>
      <c r="G147" s="233"/>
      <c r="H147" s="234"/>
      <c r="I147" s="235"/>
      <c r="J147" s="236"/>
      <c r="K147" s="245"/>
      <c r="L147" s="245"/>
      <c r="M147" s="245"/>
      <c r="N147" s="243"/>
      <c r="O147" s="236"/>
      <c r="P147" s="245"/>
      <c r="Q147" s="236"/>
      <c r="R147" s="234"/>
      <c r="S147" s="237"/>
      <c r="T147" s="244"/>
      <c r="U147" s="244"/>
      <c r="V147" s="239">
        <f t="shared" si="26"/>
        <v>2</v>
      </c>
      <c r="W147" s="240">
        <f t="shared" si="22"/>
        <v>0.13333333333333333</v>
      </c>
      <c r="X147" s="240">
        <v>0</v>
      </c>
      <c r="Y147" s="240">
        <f t="shared" si="18"/>
        <v>6.6666666666666666E-2</v>
      </c>
      <c r="Z147" s="239">
        <f t="shared" si="23"/>
        <v>0</v>
      </c>
      <c r="AA147" s="241" t="str">
        <f t="shared" si="24"/>
        <v>NE</v>
      </c>
      <c r="AB147" s="77" t="s">
        <v>998</v>
      </c>
      <c r="AC147" s="78"/>
      <c r="AD147" s="78"/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  <c r="AO147" s="78"/>
      <c r="AP147" s="78"/>
    </row>
    <row r="148" spans="1:42" s="242" customFormat="1" ht="13.5" thickBot="1" x14ac:dyDescent="0.25">
      <c r="A148" s="229">
        <f t="shared" si="21"/>
        <v>139</v>
      </c>
      <c r="B148" s="247">
        <v>8969</v>
      </c>
      <c r="C148" s="277" t="s">
        <v>615</v>
      </c>
      <c r="D148" s="230"/>
      <c r="E148" s="232"/>
      <c r="F148" s="230"/>
      <c r="G148" s="233" t="s">
        <v>600</v>
      </c>
      <c r="H148" s="234" t="s">
        <v>600</v>
      </c>
      <c r="I148" s="235" t="s">
        <v>600</v>
      </c>
      <c r="J148" s="236"/>
      <c r="K148" s="245" t="s">
        <v>600</v>
      </c>
      <c r="L148" s="245"/>
      <c r="M148" s="245"/>
      <c r="N148" s="280"/>
      <c r="O148" s="245"/>
      <c r="P148" s="245"/>
      <c r="Q148" s="236"/>
      <c r="R148" s="234"/>
      <c r="S148" s="237"/>
      <c r="T148" s="244"/>
      <c r="U148" s="244"/>
      <c r="V148" s="239">
        <f t="shared" si="26"/>
        <v>4</v>
      </c>
      <c r="W148" s="240">
        <f t="shared" si="22"/>
        <v>0.26666666666666666</v>
      </c>
      <c r="X148" s="240">
        <f>VLOOKUP(B148,'[2]Prisustvo za anketu'!$A$9:$AI$221,35,FALSE)</f>
        <v>0.34090909090909094</v>
      </c>
      <c r="Y148" s="240">
        <f t="shared" si="18"/>
        <v>0.30378787878787883</v>
      </c>
      <c r="Z148" s="239">
        <f t="shared" si="23"/>
        <v>0</v>
      </c>
      <c r="AA148" s="241" t="str">
        <f t="shared" si="24"/>
        <v>NE</v>
      </c>
      <c r="AB148" s="77" t="s">
        <v>998</v>
      </c>
      <c r="AC148" s="78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78"/>
      <c r="AP148" s="78"/>
    </row>
    <row r="149" spans="1:42" s="271" customFormat="1" ht="13.5" thickBot="1" x14ac:dyDescent="0.25">
      <c r="A149" s="229">
        <f t="shared" si="21"/>
        <v>140</v>
      </c>
      <c r="B149" s="260">
        <v>9004</v>
      </c>
      <c r="C149" s="261" t="s">
        <v>602</v>
      </c>
      <c r="D149" s="260" t="s">
        <v>600</v>
      </c>
      <c r="E149" s="262"/>
      <c r="F149" s="260"/>
      <c r="G149" s="263"/>
      <c r="H149" s="264"/>
      <c r="I149" s="265"/>
      <c r="J149" s="266"/>
      <c r="K149" s="274"/>
      <c r="L149" s="274"/>
      <c r="M149" s="274"/>
      <c r="N149" s="272"/>
      <c r="O149" s="266"/>
      <c r="P149" s="274"/>
      <c r="Q149" s="266"/>
      <c r="R149" s="264"/>
      <c r="S149" s="268"/>
      <c r="T149" s="275"/>
      <c r="U149" s="275"/>
      <c r="V149" s="239">
        <f t="shared" si="26"/>
        <v>1</v>
      </c>
      <c r="W149" s="270">
        <f t="shared" si="22"/>
        <v>6.6666666666666666E-2</v>
      </c>
      <c r="X149" s="270">
        <f>VLOOKUP(B149,'[2]Prisustvo za anketu'!$A$9:$AI$221,35,FALSE)</f>
        <v>0.33333333333333331</v>
      </c>
      <c r="Y149" s="240">
        <f t="shared" si="18"/>
        <v>0.19999999999999998</v>
      </c>
      <c r="Z149" s="239">
        <f t="shared" si="23"/>
        <v>0</v>
      </c>
      <c r="AA149" s="241" t="str">
        <f t="shared" si="24"/>
        <v>NE</v>
      </c>
      <c r="AB149" s="77" t="s">
        <v>998</v>
      </c>
      <c r="AC149" s="200"/>
      <c r="AD149" s="200"/>
      <c r="AE149" s="200"/>
      <c r="AF149" s="200"/>
      <c r="AG149" s="200"/>
      <c r="AH149" s="200"/>
      <c r="AI149" s="200"/>
      <c r="AJ149" s="200"/>
      <c r="AK149" s="200"/>
      <c r="AL149" s="200"/>
      <c r="AM149" s="200"/>
      <c r="AN149" s="200"/>
      <c r="AO149" s="200"/>
      <c r="AP149" s="200"/>
    </row>
    <row r="150" spans="1:42" s="242" customFormat="1" x14ac:dyDescent="0.2">
      <c r="A150" s="229">
        <f t="shared" si="21"/>
        <v>141</v>
      </c>
      <c r="B150" s="247">
        <v>9010</v>
      </c>
      <c r="C150" s="277" t="s">
        <v>614</v>
      </c>
      <c r="D150" s="230"/>
      <c r="E150" s="232"/>
      <c r="F150" s="230" t="s">
        <v>600</v>
      </c>
      <c r="G150" s="230" t="s">
        <v>600</v>
      </c>
      <c r="H150" s="230" t="s">
        <v>600</v>
      </c>
      <c r="I150" s="235"/>
      <c r="J150" s="236"/>
      <c r="K150" s="245"/>
      <c r="L150" s="245" t="s">
        <v>600</v>
      </c>
      <c r="M150" s="245" t="s">
        <v>600</v>
      </c>
      <c r="N150" s="280" t="s">
        <v>600</v>
      </c>
      <c r="O150" s="245" t="s">
        <v>600</v>
      </c>
      <c r="P150" s="245"/>
      <c r="Q150" s="236"/>
      <c r="R150" s="234"/>
      <c r="S150" s="237"/>
      <c r="T150" s="244"/>
      <c r="U150" s="244"/>
      <c r="V150" s="239">
        <f t="shared" si="26"/>
        <v>7</v>
      </c>
      <c r="W150" s="240">
        <f t="shared" si="22"/>
        <v>0.46666666666666667</v>
      </c>
      <c r="X150" s="240">
        <f>VLOOKUP(B150,'[2]Prisustvo za anketu'!$A$9:$AI$221,35,FALSE)</f>
        <v>9.0909090909090912E-2</v>
      </c>
      <c r="Y150" s="240">
        <f t="shared" si="18"/>
        <v>0.27878787878787881</v>
      </c>
      <c r="Z150" s="239">
        <f t="shared" si="23"/>
        <v>0</v>
      </c>
      <c r="AA150" s="241" t="str">
        <f t="shared" si="24"/>
        <v>NE</v>
      </c>
      <c r="AB150" s="77" t="s">
        <v>998</v>
      </c>
      <c r="AC150" s="78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78"/>
      <c r="AP150" s="78"/>
    </row>
    <row r="151" spans="1:42" s="242" customFormat="1" x14ac:dyDescent="0.2">
      <c r="A151" s="229">
        <f t="shared" si="21"/>
        <v>142</v>
      </c>
      <c r="B151" s="247">
        <v>9076</v>
      </c>
      <c r="C151" s="277" t="s">
        <v>1130</v>
      </c>
      <c r="D151" s="230" t="s">
        <v>600</v>
      </c>
      <c r="E151" s="232"/>
      <c r="F151" s="230"/>
      <c r="G151" s="233"/>
      <c r="H151" s="234"/>
      <c r="I151" s="235"/>
      <c r="J151" s="236"/>
      <c r="K151" s="245"/>
      <c r="L151" s="245"/>
      <c r="M151" s="245"/>
      <c r="N151" s="243"/>
      <c r="O151" s="236"/>
      <c r="P151" s="245"/>
      <c r="Q151" s="236"/>
      <c r="R151" s="234"/>
      <c r="S151" s="237"/>
      <c r="T151" s="244"/>
      <c r="U151" s="244"/>
      <c r="V151" s="239">
        <f t="shared" si="26"/>
        <v>1</v>
      </c>
      <c r="W151" s="240">
        <f t="shared" si="22"/>
        <v>6.6666666666666666E-2</v>
      </c>
      <c r="X151" s="240">
        <f>VLOOKUP(B151,'[2]Prisustvo za anketu'!$A$9:$AI$221,35,FALSE)</f>
        <v>0.53787878787878785</v>
      </c>
      <c r="Y151" s="240">
        <f t="shared" si="18"/>
        <v>0.30227272727272725</v>
      </c>
      <c r="Z151" s="239">
        <f t="shared" si="23"/>
        <v>0</v>
      </c>
      <c r="AA151" s="241" t="str">
        <f t="shared" si="24"/>
        <v>NE</v>
      </c>
      <c r="AB151" s="77" t="s">
        <v>998</v>
      </c>
      <c r="AC151" s="78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78"/>
      <c r="AP151" s="78"/>
    </row>
    <row r="152" spans="1:42" s="242" customFormat="1" x14ac:dyDescent="0.2">
      <c r="A152" s="229">
        <f t="shared" si="21"/>
        <v>143</v>
      </c>
      <c r="B152" s="247">
        <v>9078</v>
      </c>
      <c r="C152" s="277" t="s">
        <v>616</v>
      </c>
      <c r="D152" s="230"/>
      <c r="E152" s="232"/>
      <c r="F152" s="230" t="s">
        <v>600</v>
      </c>
      <c r="G152" s="230" t="s">
        <v>600</v>
      </c>
      <c r="H152" s="230" t="s">
        <v>600</v>
      </c>
      <c r="I152" s="230" t="s">
        <v>600</v>
      </c>
      <c r="J152" s="230" t="s">
        <v>600</v>
      </c>
      <c r="K152" s="245"/>
      <c r="L152" s="245"/>
      <c r="M152" s="245"/>
      <c r="N152" s="280"/>
      <c r="O152" s="245"/>
      <c r="P152" s="245"/>
      <c r="Q152" s="236"/>
      <c r="R152" s="234"/>
      <c r="S152" s="237"/>
      <c r="T152" s="244"/>
      <c r="U152" s="244"/>
      <c r="V152" s="239">
        <f t="shared" si="26"/>
        <v>5</v>
      </c>
      <c r="W152" s="240">
        <f t="shared" si="22"/>
        <v>0.33333333333333331</v>
      </c>
      <c r="X152" s="240">
        <f>VLOOKUP(B152,'[2]Prisustvo za anketu'!$A$9:$AI$221,35,FALSE)</f>
        <v>9.0909090909090912E-2</v>
      </c>
      <c r="Y152" s="240">
        <f t="shared" si="18"/>
        <v>0.2121212121212121</v>
      </c>
      <c r="Z152" s="239">
        <f t="shared" si="23"/>
        <v>0</v>
      </c>
      <c r="AA152" s="241" t="str">
        <f t="shared" si="24"/>
        <v>NE</v>
      </c>
      <c r="AB152" s="77" t="s">
        <v>998</v>
      </c>
      <c r="AC152" s="78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  <c r="AO152" s="78"/>
      <c r="AP152" s="78"/>
    </row>
    <row r="153" spans="1:42" s="242" customFormat="1" x14ac:dyDescent="0.2">
      <c r="A153" s="229">
        <f t="shared" si="21"/>
        <v>144</v>
      </c>
      <c r="B153" s="247" t="s">
        <v>85</v>
      </c>
      <c r="C153" s="277" t="s">
        <v>410</v>
      </c>
      <c r="D153" s="230"/>
      <c r="E153" s="232"/>
      <c r="F153" s="230"/>
      <c r="G153" s="233"/>
      <c r="H153" s="234"/>
      <c r="I153" s="235"/>
      <c r="J153" s="236"/>
      <c r="K153" s="236"/>
      <c r="L153" s="236"/>
      <c r="M153" s="236"/>
      <c r="N153" s="243"/>
      <c r="O153" s="236"/>
      <c r="P153" s="236"/>
      <c r="Q153" s="236"/>
      <c r="R153" s="234"/>
      <c r="S153" s="237"/>
      <c r="T153" s="238"/>
      <c r="U153" s="238"/>
      <c r="V153" s="239">
        <f t="shared" si="26"/>
        <v>0</v>
      </c>
      <c r="W153" s="240">
        <f t="shared" si="22"/>
        <v>0</v>
      </c>
      <c r="X153" s="240">
        <f>W153/15</f>
        <v>0</v>
      </c>
      <c r="Y153" s="240">
        <f t="shared" si="18"/>
        <v>0</v>
      </c>
      <c r="Z153" s="239">
        <f t="shared" si="23"/>
        <v>0</v>
      </c>
      <c r="AA153" s="241" t="str">
        <f t="shared" si="24"/>
        <v>NE</v>
      </c>
      <c r="AB153" s="77" t="s">
        <v>998</v>
      </c>
      <c r="AC153" s="78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78"/>
      <c r="AP153" s="78"/>
    </row>
    <row r="154" spans="1:42" s="242" customFormat="1" x14ac:dyDescent="0.2">
      <c r="A154" s="229">
        <f t="shared" si="21"/>
        <v>145</v>
      </c>
      <c r="B154" s="247" t="s">
        <v>190</v>
      </c>
      <c r="C154" s="277" t="s">
        <v>411</v>
      </c>
      <c r="D154" s="230"/>
      <c r="E154" s="232"/>
      <c r="F154" s="230"/>
      <c r="G154" s="233"/>
      <c r="H154" s="234"/>
      <c r="I154" s="235"/>
      <c r="J154" s="236"/>
      <c r="K154" s="236"/>
      <c r="L154" s="236"/>
      <c r="M154" s="236"/>
      <c r="N154" s="243"/>
      <c r="O154" s="236"/>
      <c r="P154" s="236"/>
      <c r="Q154" s="236"/>
      <c r="R154" s="234"/>
      <c r="S154" s="237"/>
      <c r="T154" s="238"/>
      <c r="U154" s="238"/>
      <c r="V154" s="239">
        <f t="shared" si="26"/>
        <v>0</v>
      </c>
      <c r="W154" s="240">
        <f t="shared" si="22"/>
        <v>0</v>
      </c>
      <c r="X154" s="240">
        <f>VLOOKUP(B154,'[2]Prisustvo za anketu'!$A$9:$AI$221,35,FALSE)</f>
        <v>0</v>
      </c>
      <c r="Y154" s="240">
        <f t="shared" si="18"/>
        <v>0</v>
      </c>
      <c r="Z154" s="239">
        <f t="shared" si="23"/>
        <v>0</v>
      </c>
      <c r="AA154" s="241" t="str">
        <f t="shared" si="24"/>
        <v>NE</v>
      </c>
      <c r="AB154" s="77" t="s">
        <v>998</v>
      </c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  <c r="AP154" s="78"/>
    </row>
    <row r="155" spans="1:42" s="242" customFormat="1" x14ac:dyDescent="0.2">
      <c r="A155" s="229">
        <f t="shared" si="21"/>
        <v>146</v>
      </c>
      <c r="B155" s="247" t="s">
        <v>194</v>
      </c>
      <c r="C155" s="277" t="s">
        <v>415</v>
      </c>
      <c r="D155" s="230"/>
      <c r="E155" s="232"/>
      <c r="F155" s="230" t="s">
        <v>600</v>
      </c>
      <c r="G155" s="233" t="s">
        <v>600</v>
      </c>
      <c r="H155" s="234" t="s">
        <v>600</v>
      </c>
      <c r="I155" s="235" t="s">
        <v>600</v>
      </c>
      <c r="J155" s="236"/>
      <c r="K155" s="236"/>
      <c r="L155" s="236" t="s">
        <v>600</v>
      </c>
      <c r="M155" s="236" t="s">
        <v>600</v>
      </c>
      <c r="N155" s="243" t="s">
        <v>600</v>
      </c>
      <c r="O155" s="236" t="s">
        <v>600</v>
      </c>
      <c r="P155" s="236"/>
      <c r="Q155" s="236"/>
      <c r="R155" s="234"/>
      <c r="S155" s="237" t="s">
        <v>600</v>
      </c>
      <c r="T155" s="238"/>
      <c r="U155" s="238"/>
      <c r="V155" s="239">
        <v>10</v>
      </c>
      <c r="W155" s="240">
        <f t="shared" si="22"/>
        <v>0.66666666666666663</v>
      </c>
      <c r="X155" s="240">
        <f>VLOOKUP(B155,'[2]Prisustvo za anketu'!$A$9:$AI$221,35,FALSE)</f>
        <v>0.27272727272727271</v>
      </c>
      <c r="Y155" s="240">
        <f t="shared" si="18"/>
        <v>0.46969696969696967</v>
      </c>
      <c r="Z155" s="239">
        <f t="shared" si="23"/>
        <v>0</v>
      </c>
      <c r="AA155" s="241" t="str">
        <f t="shared" si="24"/>
        <v>NE</v>
      </c>
      <c r="AB155" s="77" t="s">
        <v>999</v>
      </c>
      <c r="AC155" s="78"/>
      <c r="AD155" s="78"/>
      <c r="AE155" s="78"/>
      <c r="AF155" s="78"/>
      <c r="AG155" s="78"/>
      <c r="AH155" s="78"/>
      <c r="AI155" s="78"/>
      <c r="AJ155" s="78"/>
      <c r="AK155" s="78"/>
      <c r="AL155" s="78"/>
      <c r="AM155" s="78"/>
      <c r="AN155" s="78"/>
      <c r="AO155" s="78"/>
      <c r="AP155" s="78"/>
    </row>
    <row r="156" spans="1:42" s="242" customFormat="1" ht="13.5" thickBot="1" x14ac:dyDescent="0.25">
      <c r="A156" s="229">
        <f t="shared" si="21"/>
        <v>147</v>
      </c>
      <c r="B156" s="247">
        <v>9155</v>
      </c>
      <c r="C156" s="277" t="s">
        <v>607</v>
      </c>
      <c r="D156" s="230"/>
      <c r="E156" s="232"/>
      <c r="F156" s="230"/>
      <c r="G156" s="233"/>
      <c r="H156" s="234"/>
      <c r="I156" s="235"/>
      <c r="J156" s="236"/>
      <c r="K156" s="236"/>
      <c r="L156" s="236"/>
      <c r="M156" s="236"/>
      <c r="N156" s="243"/>
      <c r="O156" s="236"/>
      <c r="P156" s="236"/>
      <c r="Q156" s="236"/>
      <c r="R156" s="234"/>
      <c r="S156" s="237"/>
      <c r="T156" s="238"/>
      <c r="U156" s="238"/>
      <c r="V156" s="239">
        <f t="shared" si="26"/>
        <v>0</v>
      </c>
      <c r="W156" s="240">
        <f t="shared" si="22"/>
        <v>0</v>
      </c>
      <c r="X156" s="240">
        <v>0</v>
      </c>
      <c r="Y156" s="240">
        <f t="shared" si="18"/>
        <v>0</v>
      </c>
      <c r="Z156" s="239">
        <f t="shared" si="23"/>
        <v>0</v>
      </c>
      <c r="AA156" s="241" t="str">
        <f t="shared" si="24"/>
        <v>NE</v>
      </c>
      <c r="AB156" s="77" t="s">
        <v>999</v>
      </c>
      <c r="AC156" s="78"/>
      <c r="AD156" s="78"/>
      <c r="AE156" s="78"/>
      <c r="AF156" s="78"/>
      <c r="AG156" s="78"/>
      <c r="AH156" s="78"/>
      <c r="AI156" s="78"/>
      <c r="AJ156" s="78"/>
      <c r="AK156" s="78"/>
      <c r="AL156" s="78"/>
      <c r="AM156" s="78"/>
      <c r="AN156" s="78"/>
      <c r="AO156" s="78"/>
      <c r="AP156" s="78"/>
    </row>
    <row r="157" spans="1:42" s="271" customFormat="1" ht="13.5" thickBot="1" x14ac:dyDescent="0.25">
      <c r="A157" s="229">
        <f t="shared" si="21"/>
        <v>148</v>
      </c>
      <c r="B157" s="260" t="s">
        <v>201</v>
      </c>
      <c r="C157" s="261" t="s">
        <v>423</v>
      </c>
      <c r="D157" s="260"/>
      <c r="E157" s="262"/>
      <c r="F157" s="260" t="s">
        <v>600</v>
      </c>
      <c r="G157" s="263" t="s">
        <v>600</v>
      </c>
      <c r="H157" s="264" t="s">
        <v>600</v>
      </c>
      <c r="I157" s="265"/>
      <c r="J157" s="266"/>
      <c r="K157" s="266"/>
      <c r="L157" s="266" t="s">
        <v>600</v>
      </c>
      <c r="M157" s="266" t="s">
        <v>600</v>
      </c>
      <c r="N157" s="266" t="s">
        <v>600</v>
      </c>
      <c r="O157" s="266" t="s">
        <v>600</v>
      </c>
      <c r="P157" s="266"/>
      <c r="Q157" s="266"/>
      <c r="R157" s="264"/>
      <c r="S157" s="268" t="s">
        <v>600</v>
      </c>
      <c r="T157" s="269"/>
      <c r="U157" s="269"/>
      <c r="V157" s="239">
        <f t="shared" si="26"/>
        <v>8</v>
      </c>
      <c r="W157" s="270">
        <f t="shared" si="22"/>
        <v>0.53333333333333333</v>
      </c>
      <c r="X157" s="270">
        <f>VLOOKUP(B157,'[2]Prisustvo za anketu'!$A$9:$AI$221,35,FALSE)</f>
        <v>0.45454545454545453</v>
      </c>
      <c r="Y157" s="240">
        <f t="shared" si="18"/>
        <v>0.4939393939393939</v>
      </c>
      <c r="Z157" s="239">
        <f t="shared" si="23"/>
        <v>0</v>
      </c>
      <c r="AA157" s="241" t="str">
        <f t="shared" si="24"/>
        <v>NE</v>
      </c>
      <c r="AB157" s="77" t="s">
        <v>998</v>
      </c>
      <c r="AC157" s="200"/>
      <c r="AD157" s="200"/>
      <c r="AE157" s="200"/>
      <c r="AF157" s="200"/>
      <c r="AG157" s="200"/>
      <c r="AH157" s="200"/>
      <c r="AI157" s="200"/>
      <c r="AJ157" s="200"/>
      <c r="AK157" s="200"/>
      <c r="AL157" s="200"/>
      <c r="AM157" s="200"/>
      <c r="AN157" s="200"/>
      <c r="AO157" s="200"/>
      <c r="AP157" s="200"/>
    </row>
    <row r="158" spans="1:42" s="242" customFormat="1" ht="13.5" thickBot="1" x14ac:dyDescent="0.25">
      <c r="A158" s="229">
        <f t="shared" si="21"/>
        <v>149</v>
      </c>
      <c r="B158" s="247" t="s">
        <v>205</v>
      </c>
      <c r="C158" s="277" t="s">
        <v>427</v>
      </c>
      <c r="D158" s="230"/>
      <c r="E158" s="232"/>
      <c r="F158" s="230"/>
      <c r="G158" s="233"/>
      <c r="H158" s="234"/>
      <c r="I158" s="235"/>
      <c r="J158" s="236"/>
      <c r="K158" s="236"/>
      <c r="L158" s="236"/>
      <c r="M158" s="236"/>
      <c r="N158" s="243"/>
      <c r="O158" s="236"/>
      <c r="P158" s="236"/>
      <c r="Q158" s="248"/>
      <c r="R158" s="234"/>
      <c r="S158" s="237"/>
      <c r="T158" s="238"/>
      <c r="U158" s="238"/>
      <c r="V158" s="239">
        <f t="shared" si="26"/>
        <v>0</v>
      </c>
      <c r="W158" s="240">
        <f t="shared" si="22"/>
        <v>0</v>
      </c>
      <c r="X158" s="240">
        <f>VLOOKUP(B158,'[2]Prisustvo za anketu'!$A$9:$AI$221,35,FALSE)</f>
        <v>0</v>
      </c>
      <c r="Y158" s="240">
        <f t="shared" si="18"/>
        <v>0</v>
      </c>
      <c r="Z158" s="239">
        <f t="shared" si="23"/>
        <v>0</v>
      </c>
      <c r="AA158" s="241" t="str">
        <f t="shared" si="24"/>
        <v>NE</v>
      </c>
      <c r="AB158" s="77" t="s">
        <v>998</v>
      </c>
      <c r="AC158" s="78"/>
      <c r="AD158" s="78"/>
      <c r="AE158" s="78"/>
      <c r="AF158" s="78"/>
      <c r="AG158" s="78"/>
      <c r="AH158" s="78"/>
      <c r="AI158" s="78"/>
      <c r="AJ158" s="78"/>
      <c r="AK158" s="78"/>
      <c r="AL158" s="78"/>
      <c r="AM158" s="78"/>
      <c r="AN158" s="78"/>
      <c r="AO158" s="78"/>
      <c r="AP158" s="78"/>
    </row>
    <row r="159" spans="1:42" s="271" customFormat="1" ht="13.5" thickBot="1" x14ac:dyDescent="0.25">
      <c r="A159" s="229">
        <f t="shared" si="21"/>
        <v>150</v>
      </c>
      <c r="B159" s="260">
        <v>9169</v>
      </c>
      <c r="C159" s="261" t="s">
        <v>608</v>
      </c>
      <c r="D159" s="260"/>
      <c r="E159" s="262"/>
      <c r="F159" s="260" t="s">
        <v>600</v>
      </c>
      <c r="G159" s="263"/>
      <c r="H159" s="264"/>
      <c r="I159" s="265"/>
      <c r="J159" s="266"/>
      <c r="K159" s="266"/>
      <c r="L159" s="266"/>
      <c r="M159" s="266"/>
      <c r="N159" s="272"/>
      <c r="O159" s="266"/>
      <c r="P159" s="266"/>
      <c r="Q159" s="266"/>
      <c r="R159" s="264"/>
      <c r="S159" s="268"/>
      <c r="T159" s="269"/>
      <c r="U159" s="269"/>
      <c r="V159" s="239">
        <f t="shared" si="26"/>
        <v>1</v>
      </c>
      <c r="W159" s="270">
        <f t="shared" si="22"/>
        <v>6.6666666666666666E-2</v>
      </c>
      <c r="X159" s="270">
        <v>0</v>
      </c>
      <c r="Y159" s="240">
        <f t="shared" si="18"/>
        <v>3.3333333333333333E-2</v>
      </c>
      <c r="Z159" s="239">
        <f t="shared" si="23"/>
        <v>0</v>
      </c>
      <c r="AA159" s="241" t="str">
        <f t="shared" si="24"/>
        <v>NE</v>
      </c>
      <c r="AB159" s="77" t="s">
        <v>998</v>
      </c>
      <c r="AC159" s="200"/>
      <c r="AD159" s="200"/>
      <c r="AE159" s="200"/>
      <c r="AF159" s="200"/>
      <c r="AG159" s="200"/>
      <c r="AH159" s="200"/>
      <c r="AI159" s="200"/>
      <c r="AJ159" s="200"/>
      <c r="AK159" s="200"/>
      <c r="AL159" s="200"/>
      <c r="AM159" s="200"/>
      <c r="AN159" s="200"/>
      <c r="AO159" s="200"/>
      <c r="AP159" s="200"/>
    </row>
    <row r="160" spans="1:42" s="271" customFormat="1" ht="13.5" thickBot="1" x14ac:dyDescent="0.25">
      <c r="A160" s="229">
        <f t="shared" si="21"/>
        <v>151</v>
      </c>
      <c r="B160" s="260" t="s">
        <v>206</v>
      </c>
      <c r="C160" s="261" t="s">
        <v>428</v>
      </c>
      <c r="D160" s="260"/>
      <c r="E160" s="262"/>
      <c r="F160" s="260"/>
      <c r="G160" s="263"/>
      <c r="H160" s="264"/>
      <c r="I160" s="265"/>
      <c r="J160" s="266"/>
      <c r="K160" s="266"/>
      <c r="L160" s="266"/>
      <c r="M160" s="266"/>
      <c r="N160" s="272"/>
      <c r="O160" s="266"/>
      <c r="P160" s="266"/>
      <c r="Q160" s="267"/>
      <c r="R160" s="264"/>
      <c r="S160" s="268"/>
      <c r="T160" s="269"/>
      <c r="U160" s="269"/>
      <c r="V160" s="239">
        <f t="shared" si="26"/>
        <v>0</v>
      </c>
      <c r="W160" s="270">
        <f t="shared" si="22"/>
        <v>0</v>
      </c>
      <c r="X160" s="270">
        <f>VLOOKUP(B160,'[2]Prisustvo za anketu'!$A$9:$AI$221,35,FALSE)</f>
        <v>0</v>
      </c>
      <c r="Y160" s="240">
        <f t="shared" si="18"/>
        <v>0</v>
      </c>
      <c r="Z160" s="239">
        <f t="shared" si="23"/>
        <v>0</v>
      </c>
      <c r="AA160" s="241" t="str">
        <f t="shared" si="24"/>
        <v>NE</v>
      </c>
      <c r="AB160" s="77" t="s">
        <v>998</v>
      </c>
      <c r="AC160" s="200"/>
      <c r="AD160" s="200"/>
      <c r="AE160" s="200"/>
      <c r="AF160" s="200"/>
      <c r="AG160" s="200"/>
      <c r="AH160" s="200"/>
      <c r="AI160" s="200"/>
      <c r="AJ160" s="200"/>
      <c r="AK160" s="200"/>
      <c r="AL160" s="200"/>
      <c r="AM160" s="200"/>
      <c r="AN160" s="200"/>
      <c r="AO160" s="200"/>
      <c r="AP160" s="200"/>
    </row>
    <row r="161" spans="1:42" s="271" customFormat="1" ht="13.5" thickBot="1" x14ac:dyDescent="0.25">
      <c r="A161" s="229">
        <f t="shared" si="21"/>
        <v>152</v>
      </c>
      <c r="B161" s="260" t="s">
        <v>207</v>
      </c>
      <c r="C161" s="261" t="s">
        <v>429</v>
      </c>
      <c r="D161" s="260"/>
      <c r="E161" s="262"/>
      <c r="F161" s="260" t="s">
        <v>600</v>
      </c>
      <c r="G161" s="263" t="s">
        <v>600</v>
      </c>
      <c r="H161" s="264" t="s">
        <v>600</v>
      </c>
      <c r="I161" s="265" t="s">
        <v>600</v>
      </c>
      <c r="J161" s="266"/>
      <c r="K161" s="266" t="s">
        <v>600</v>
      </c>
      <c r="L161" s="266" t="s">
        <v>600</v>
      </c>
      <c r="M161" s="266" t="s">
        <v>600</v>
      </c>
      <c r="N161" s="272" t="s">
        <v>600</v>
      </c>
      <c r="O161" s="266" t="s">
        <v>600</v>
      </c>
      <c r="P161" s="266" t="s">
        <v>600</v>
      </c>
      <c r="Q161" s="266"/>
      <c r="R161" s="264"/>
      <c r="S161" s="268" t="s">
        <v>600</v>
      </c>
      <c r="T161" s="269"/>
      <c r="U161" s="269"/>
      <c r="V161" s="239">
        <f t="shared" si="26"/>
        <v>11</v>
      </c>
      <c r="W161" s="270">
        <f t="shared" si="22"/>
        <v>0.73333333333333328</v>
      </c>
      <c r="X161" s="270">
        <f>VLOOKUP(B161,'[2]Prisustvo za anketu'!$A$9:$AI$221,35,FALSE)</f>
        <v>0.25757575757575757</v>
      </c>
      <c r="Y161" s="240">
        <f t="shared" si="18"/>
        <v>0.49545454545454543</v>
      </c>
      <c r="Z161" s="239">
        <f t="shared" si="23"/>
        <v>0</v>
      </c>
      <c r="AA161" s="241" t="str">
        <f t="shared" si="24"/>
        <v>NE</v>
      </c>
      <c r="AB161" s="77" t="s">
        <v>998</v>
      </c>
      <c r="AC161" s="200"/>
      <c r="AD161" s="200"/>
      <c r="AE161" s="200"/>
      <c r="AF161" s="200"/>
      <c r="AG161" s="200"/>
      <c r="AH161" s="200"/>
      <c r="AI161" s="200"/>
      <c r="AJ161" s="200"/>
      <c r="AK161" s="200"/>
      <c r="AL161" s="200"/>
      <c r="AM161" s="200"/>
      <c r="AN161" s="200"/>
      <c r="AO161" s="200"/>
      <c r="AP161" s="200"/>
    </row>
    <row r="162" spans="1:42" s="271" customFormat="1" ht="13.5" thickBot="1" x14ac:dyDescent="0.25">
      <c r="A162" s="229">
        <f t="shared" si="21"/>
        <v>153</v>
      </c>
      <c r="B162" s="260" t="s">
        <v>214</v>
      </c>
      <c r="C162" s="261" t="s">
        <v>436</v>
      </c>
      <c r="D162" s="260"/>
      <c r="E162" s="262"/>
      <c r="F162" s="260" t="s">
        <v>600</v>
      </c>
      <c r="G162" s="263" t="s">
        <v>600</v>
      </c>
      <c r="H162" s="264" t="s">
        <v>600</v>
      </c>
      <c r="I162" s="265"/>
      <c r="J162" s="266"/>
      <c r="K162" s="266"/>
      <c r="L162" s="266"/>
      <c r="M162" s="266"/>
      <c r="N162" s="272"/>
      <c r="O162" s="266"/>
      <c r="P162" s="266"/>
      <c r="Q162" s="267" t="s">
        <v>600</v>
      </c>
      <c r="R162" s="264"/>
      <c r="S162" s="268" t="s">
        <v>600</v>
      </c>
      <c r="T162" s="269"/>
      <c r="U162" s="269"/>
      <c r="V162" s="239">
        <f t="shared" si="26"/>
        <v>5</v>
      </c>
      <c r="W162" s="270">
        <f t="shared" si="22"/>
        <v>0.33333333333333331</v>
      </c>
      <c r="X162" s="270">
        <f>VLOOKUP(B162,'[2]Prisustvo za anketu'!$A$9:$AI$221,35,FALSE)</f>
        <v>0.18181818181818182</v>
      </c>
      <c r="Y162" s="240">
        <f t="shared" si="18"/>
        <v>0.25757575757575757</v>
      </c>
      <c r="Z162" s="239">
        <f t="shared" si="23"/>
        <v>0</v>
      </c>
      <c r="AA162" s="241" t="str">
        <f t="shared" si="24"/>
        <v>NE</v>
      </c>
      <c r="AB162" s="77" t="s">
        <v>998</v>
      </c>
      <c r="AC162" s="200"/>
      <c r="AD162" s="200"/>
      <c r="AE162" s="200"/>
      <c r="AF162" s="200"/>
      <c r="AG162" s="200"/>
      <c r="AH162" s="200"/>
      <c r="AI162" s="200"/>
      <c r="AJ162" s="200"/>
      <c r="AK162" s="200"/>
      <c r="AL162" s="200"/>
      <c r="AM162" s="200"/>
      <c r="AN162" s="200"/>
      <c r="AO162" s="200"/>
      <c r="AP162" s="200"/>
    </row>
    <row r="163" spans="1:42" s="242" customFormat="1" x14ac:dyDescent="0.2">
      <c r="A163" s="229">
        <f t="shared" si="21"/>
        <v>154</v>
      </c>
      <c r="B163" s="247" t="s">
        <v>215</v>
      </c>
      <c r="C163" s="277" t="s">
        <v>437</v>
      </c>
      <c r="D163" s="230"/>
      <c r="E163" s="232"/>
      <c r="F163" s="230"/>
      <c r="G163" s="233"/>
      <c r="H163" s="234"/>
      <c r="I163" s="235"/>
      <c r="J163" s="236"/>
      <c r="K163" s="236"/>
      <c r="L163" s="236" t="s">
        <v>600</v>
      </c>
      <c r="M163" s="236" t="s">
        <v>600</v>
      </c>
      <c r="N163" s="243" t="s">
        <v>600</v>
      </c>
      <c r="O163" s="236"/>
      <c r="P163" s="236"/>
      <c r="Q163" s="236"/>
      <c r="R163" s="234"/>
      <c r="S163" s="237"/>
      <c r="T163" s="238"/>
      <c r="U163" s="238"/>
      <c r="V163" s="239">
        <f t="shared" si="26"/>
        <v>3</v>
      </c>
      <c r="W163" s="240">
        <f t="shared" si="22"/>
        <v>0.2</v>
      </c>
      <c r="X163" s="240">
        <f>VLOOKUP(B163,'[2]Prisustvo za anketu'!$A$9:$AI$221,35,FALSE)</f>
        <v>0</v>
      </c>
      <c r="Y163" s="240">
        <f t="shared" si="18"/>
        <v>0.1</v>
      </c>
      <c r="Z163" s="239">
        <f t="shared" si="23"/>
        <v>0</v>
      </c>
      <c r="AA163" s="241" t="str">
        <f t="shared" si="24"/>
        <v>NE</v>
      </c>
      <c r="AB163" s="77" t="s">
        <v>998</v>
      </c>
      <c r="AC163" s="78"/>
      <c r="AD163" s="78"/>
      <c r="AE163" s="78"/>
      <c r="AF163" s="78"/>
      <c r="AG163" s="78"/>
      <c r="AH163" s="78"/>
      <c r="AI163" s="78"/>
      <c r="AJ163" s="78"/>
      <c r="AK163" s="78"/>
      <c r="AL163" s="78"/>
      <c r="AM163" s="78"/>
      <c r="AN163" s="78"/>
      <c r="AO163" s="78"/>
      <c r="AP163" s="78"/>
    </row>
    <row r="164" spans="1:42" s="242" customFormat="1" x14ac:dyDescent="0.2">
      <c r="A164" s="229">
        <f t="shared" si="21"/>
        <v>155</v>
      </c>
      <c r="B164" s="247" t="s">
        <v>226</v>
      </c>
      <c r="C164" s="277" t="s">
        <v>447</v>
      </c>
      <c r="D164" s="230"/>
      <c r="E164" s="232"/>
      <c r="F164" s="230"/>
      <c r="G164" s="233"/>
      <c r="H164" s="234"/>
      <c r="I164" s="235"/>
      <c r="J164" s="236"/>
      <c r="K164" s="236"/>
      <c r="L164" s="236"/>
      <c r="M164" s="236"/>
      <c r="N164" s="243"/>
      <c r="O164" s="236"/>
      <c r="P164" s="236"/>
      <c r="Q164" s="248"/>
      <c r="R164" s="234"/>
      <c r="S164" s="237"/>
      <c r="T164" s="238"/>
      <c r="U164" s="238"/>
      <c r="V164" s="239">
        <f t="shared" si="26"/>
        <v>0</v>
      </c>
      <c r="W164" s="240">
        <f t="shared" si="22"/>
        <v>0</v>
      </c>
      <c r="X164" s="240">
        <f>VLOOKUP(B164,'[2]Prisustvo za anketu'!$A$9:$AI$221,35,FALSE)</f>
        <v>0</v>
      </c>
      <c r="Y164" s="240">
        <f>AVERAGEA(W164:X164)</f>
        <v>0</v>
      </c>
      <c r="Z164" s="239">
        <f t="shared" si="23"/>
        <v>0</v>
      </c>
      <c r="AA164" s="241" t="str">
        <f t="shared" si="24"/>
        <v>NE</v>
      </c>
      <c r="AB164" s="77" t="s">
        <v>998</v>
      </c>
      <c r="AC164" s="78"/>
      <c r="AD164" s="78"/>
      <c r="AE164" s="78"/>
      <c r="AF164" s="78"/>
      <c r="AG164" s="78"/>
      <c r="AH164" s="78"/>
      <c r="AI164" s="78"/>
      <c r="AJ164" s="78"/>
      <c r="AK164" s="78"/>
      <c r="AL164" s="78"/>
      <c r="AM164" s="78"/>
      <c r="AN164" s="78"/>
      <c r="AO164" s="78"/>
      <c r="AP164" s="78"/>
    </row>
    <row r="165" spans="1:42" s="242" customFormat="1" x14ac:dyDescent="0.2">
      <c r="A165" s="229">
        <f t="shared" si="21"/>
        <v>156</v>
      </c>
      <c r="B165" s="247" t="s">
        <v>227</v>
      </c>
      <c r="C165" s="277" t="s">
        <v>448</v>
      </c>
      <c r="D165" s="230"/>
      <c r="E165" s="232"/>
      <c r="F165" s="230"/>
      <c r="G165" s="233"/>
      <c r="H165" s="234"/>
      <c r="I165" s="235"/>
      <c r="J165" s="236"/>
      <c r="K165" s="236"/>
      <c r="L165" s="236"/>
      <c r="M165" s="236"/>
      <c r="N165" s="243"/>
      <c r="O165" s="236"/>
      <c r="P165" s="236"/>
      <c r="Q165" s="248"/>
      <c r="R165" s="234"/>
      <c r="S165" s="237"/>
      <c r="T165" s="238"/>
      <c r="U165" s="238"/>
      <c r="V165" s="239">
        <f t="shared" si="26"/>
        <v>0</v>
      </c>
      <c r="W165" s="240">
        <f t="shared" si="22"/>
        <v>0</v>
      </c>
      <c r="X165" s="240">
        <f>VLOOKUP(B165,'[2]Prisustvo za anketu'!$A$9:$AI$221,35,FALSE)</f>
        <v>0</v>
      </c>
      <c r="Y165" s="240">
        <f t="shared" ref="Y165:Y222" si="27">AVERAGE(W165:X165)</f>
        <v>0</v>
      </c>
      <c r="Z165" s="239">
        <f t="shared" si="23"/>
        <v>0</v>
      </c>
      <c r="AA165" s="241" t="str">
        <f t="shared" si="24"/>
        <v>NE</v>
      </c>
      <c r="AB165" s="77" t="s">
        <v>998</v>
      </c>
      <c r="AC165" s="78"/>
      <c r="AD165" s="78"/>
      <c r="AE165" s="78"/>
      <c r="AF165" s="78"/>
      <c r="AG165" s="78"/>
      <c r="AH165" s="78"/>
      <c r="AI165" s="78"/>
      <c r="AJ165" s="78"/>
      <c r="AK165" s="78"/>
      <c r="AL165" s="78"/>
      <c r="AM165" s="78"/>
      <c r="AN165" s="78"/>
      <c r="AO165" s="78"/>
      <c r="AP165" s="78"/>
    </row>
    <row r="166" spans="1:42" s="242" customFormat="1" x14ac:dyDescent="0.2">
      <c r="A166" s="229">
        <f t="shared" si="21"/>
        <v>157</v>
      </c>
      <c r="B166" s="247" t="s">
        <v>229</v>
      </c>
      <c r="C166" s="277" t="s">
        <v>450</v>
      </c>
      <c r="D166" s="230"/>
      <c r="E166" s="232"/>
      <c r="F166" s="230"/>
      <c r="G166" s="233" t="s">
        <v>600</v>
      </c>
      <c r="H166" s="234" t="s">
        <v>600</v>
      </c>
      <c r="I166" s="235"/>
      <c r="J166" s="236"/>
      <c r="K166" s="236"/>
      <c r="L166" s="236" t="s">
        <v>600</v>
      </c>
      <c r="M166" s="236" t="s">
        <v>600</v>
      </c>
      <c r="N166" s="243" t="s">
        <v>600</v>
      </c>
      <c r="O166" s="236"/>
      <c r="P166" s="236"/>
      <c r="Q166" s="248"/>
      <c r="R166" s="234"/>
      <c r="S166" s="237"/>
      <c r="T166" s="238"/>
      <c r="U166" s="238"/>
      <c r="V166" s="239">
        <v>6</v>
      </c>
      <c r="W166" s="240">
        <f t="shared" si="22"/>
        <v>0.4</v>
      </c>
      <c r="X166" s="240">
        <f>VLOOKUP(B166,'[2]Prisustvo za anketu'!$A$9:$AI$221,35,FALSE)</f>
        <v>0.59090909090909094</v>
      </c>
      <c r="Y166" s="240">
        <f t="shared" si="27"/>
        <v>0.49545454545454548</v>
      </c>
      <c r="Z166" s="239">
        <f t="shared" si="23"/>
        <v>0</v>
      </c>
      <c r="AA166" s="241" t="str">
        <f t="shared" si="24"/>
        <v>NE</v>
      </c>
      <c r="AB166" s="77" t="s">
        <v>998</v>
      </c>
      <c r="AC166" s="78"/>
      <c r="AD166" s="78"/>
      <c r="AE166" s="78"/>
      <c r="AF166" s="78"/>
      <c r="AG166" s="78"/>
      <c r="AH166" s="78"/>
      <c r="AI166" s="78"/>
      <c r="AJ166" s="78"/>
      <c r="AK166" s="78"/>
      <c r="AL166" s="78"/>
      <c r="AM166" s="78"/>
      <c r="AN166" s="78"/>
      <c r="AO166" s="78"/>
      <c r="AP166" s="78"/>
    </row>
    <row r="167" spans="1:42" s="242" customFormat="1" x14ac:dyDescent="0.2">
      <c r="A167" s="229">
        <f t="shared" si="21"/>
        <v>158</v>
      </c>
      <c r="B167" s="247" t="s">
        <v>235</v>
      </c>
      <c r="C167" s="277" t="s">
        <v>456</v>
      </c>
      <c r="D167" s="230"/>
      <c r="E167" s="232"/>
      <c r="F167" s="230"/>
      <c r="G167" s="233"/>
      <c r="H167" s="234"/>
      <c r="I167" s="235"/>
      <c r="J167" s="236"/>
      <c r="K167" s="236"/>
      <c r="L167" s="236"/>
      <c r="M167" s="236"/>
      <c r="N167" s="243"/>
      <c r="O167" s="236"/>
      <c r="P167" s="236"/>
      <c r="Q167" s="236"/>
      <c r="R167" s="234"/>
      <c r="S167" s="237"/>
      <c r="T167" s="238"/>
      <c r="U167" s="238"/>
      <c r="V167" s="239">
        <f t="shared" si="26"/>
        <v>0</v>
      </c>
      <c r="W167" s="240">
        <f t="shared" si="22"/>
        <v>0</v>
      </c>
      <c r="X167" s="240">
        <f>VLOOKUP(B167,'[2]Prisustvo za anketu'!$A$9:$AI$221,35,FALSE)</f>
        <v>0</v>
      </c>
      <c r="Y167" s="240">
        <f t="shared" si="27"/>
        <v>0</v>
      </c>
      <c r="Z167" s="239">
        <f t="shared" si="23"/>
        <v>0</v>
      </c>
      <c r="AA167" s="241" t="str">
        <f t="shared" si="24"/>
        <v>NE</v>
      </c>
      <c r="AB167" s="77" t="s">
        <v>998</v>
      </c>
      <c r="AC167" s="78"/>
      <c r="AD167" s="78"/>
      <c r="AE167" s="78"/>
      <c r="AF167" s="78"/>
      <c r="AG167" s="78"/>
      <c r="AH167" s="78"/>
      <c r="AI167" s="78"/>
      <c r="AJ167" s="78"/>
      <c r="AK167" s="78"/>
      <c r="AL167" s="78"/>
      <c r="AM167" s="78"/>
      <c r="AN167" s="78"/>
      <c r="AO167" s="78"/>
      <c r="AP167" s="78"/>
    </row>
    <row r="168" spans="1:42" s="242" customFormat="1" x14ac:dyDescent="0.2">
      <c r="A168" s="229">
        <f t="shared" si="21"/>
        <v>159</v>
      </c>
      <c r="B168" s="247" t="s">
        <v>244</v>
      </c>
      <c r="C168" s="277" t="s">
        <v>465</v>
      </c>
      <c r="D168" s="230"/>
      <c r="E168" s="232"/>
      <c r="F168" s="230"/>
      <c r="G168" s="233"/>
      <c r="H168" s="234"/>
      <c r="I168" s="235"/>
      <c r="J168" s="236"/>
      <c r="K168" s="236"/>
      <c r="L168" s="236"/>
      <c r="M168" s="236"/>
      <c r="N168" s="243"/>
      <c r="O168" s="236"/>
      <c r="P168" s="236"/>
      <c r="Q168" s="248"/>
      <c r="R168" s="234"/>
      <c r="S168" s="237"/>
      <c r="T168" s="238"/>
      <c r="U168" s="238"/>
      <c r="V168" s="239">
        <f t="shared" si="26"/>
        <v>0</v>
      </c>
      <c r="W168" s="240">
        <f t="shared" si="22"/>
        <v>0</v>
      </c>
      <c r="X168" s="240">
        <f>VLOOKUP(B168,'[2]Prisustvo za anketu'!$A$9:$AI$221,35,FALSE)</f>
        <v>0</v>
      </c>
      <c r="Y168" s="240">
        <f t="shared" si="27"/>
        <v>0</v>
      </c>
      <c r="Z168" s="239">
        <f t="shared" si="23"/>
        <v>0</v>
      </c>
      <c r="AA168" s="241" t="str">
        <f t="shared" si="24"/>
        <v>NE</v>
      </c>
      <c r="AB168" s="77" t="s">
        <v>998</v>
      </c>
      <c r="AC168" s="78"/>
      <c r="AD168" s="78"/>
      <c r="AE168" s="78"/>
      <c r="AF168" s="78"/>
      <c r="AG168" s="78"/>
      <c r="AH168" s="78"/>
      <c r="AI168" s="78"/>
      <c r="AJ168" s="78"/>
      <c r="AK168" s="78"/>
      <c r="AL168" s="78"/>
      <c r="AM168" s="78"/>
      <c r="AN168" s="78"/>
      <c r="AO168" s="78"/>
      <c r="AP168" s="78"/>
    </row>
    <row r="169" spans="1:42" s="242" customFormat="1" ht="13.5" thickBot="1" x14ac:dyDescent="0.25">
      <c r="A169" s="229">
        <f t="shared" si="21"/>
        <v>160</v>
      </c>
      <c r="B169" s="247" t="s">
        <v>247</v>
      </c>
      <c r="C169" s="277" t="s">
        <v>468</v>
      </c>
      <c r="D169" s="230"/>
      <c r="E169" s="232"/>
      <c r="F169" s="230"/>
      <c r="G169" s="233" t="s">
        <v>600</v>
      </c>
      <c r="H169" s="234"/>
      <c r="I169" s="235" t="s">
        <v>600</v>
      </c>
      <c r="J169" s="236"/>
      <c r="K169" s="243"/>
      <c r="L169" s="236" t="s">
        <v>600</v>
      </c>
      <c r="M169" s="236" t="s">
        <v>600</v>
      </c>
      <c r="N169" s="243" t="s">
        <v>600</v>
      </c>
      <c r="O169" s="236" t="s">
        <v>600</v>
      </c>
      <c r="P169" s="236"/>
      <c r="Q169" s="233"/>
      <c r="R169" s="234"/>
      <c r="S169" s="237" t="s">
        <v>600</v>
      </c>
      <c r="T169" s="238"/>
      <c r="U169" s="238"/>
      <c r="V169" s="239">
        <v>8</v>
      </c>
      <c r="W169" s="240">
        <f t="shared" si="22"/>
        <v>0.53333333333333333</v>
      </c>
      <c r="X169" s="240">
        <f>VLOOKUP(B169,'[2]Prisustvo za anketu'!$A$9:$AI$221,35,FALSE)</f>
        <v>0.50757575757575757</v>
      </c>
      <c r="Y169" s="240">
        <f t="shared" si="27"/>
        <v>0.5204545454545455</v>
      </c>
      <c r="Z169" s="239">
        <f t="shared" si="23"/>
        <v>1</v>
      </c>
      <c r="AA169" s="241" t="str">
        <f t="shared" si="24"/>
        <v>DA</v>
      </c>
      <c r="AB169" s="77" t="str">
        <f>IF(W169&gt;=50%,"da","IF(X10&gt;=50%,da)")</f>
        <v>da</v>
      </c>
      <c r="AC169" s="78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  <c r="AN169" s="78"/>
      <c r="AO169" s="78"/>
      <c r="AP169" s="78"/>
    </row>
    <row r="170" spans="1:42" s="271" customFormat="1" ht="13.5" thickBot="1" x14ac:dyDescent="0.25">
      <c r="A170" s="229">
        <f t="shared" si="21"/>
        <v>161</v>
      </c>
      <c r="B170" s="260" t="s">
        <v>249</v>
      </c>
      <c r="C170" s="261" t="s">
        <v>470</v>
      </c>
      <c r="D170" s="260"/>
      <c r="E170" s="262"/>
      <c r="F170" s="260" t="s">
        <v>600</v>
      </c>
      <c r="G170" s="263" t="s">
        <v>600</v>
      </c>
      <c r="H170" s="264"/>
      <c r="I170" s="265"/>
      <c r="J170" s="266"/>
      <c r="K170" s="266"/>
      <c r="L170" s="266"/>
      <c r="M170" s="266"/>
      <c r="N170" s="272"/>
      <c r="O170" s="266"/>
      <c r="P170" s="266"/>
      <c r="Q170" s="267"/>
      <c r="R170" s="264"/>
      <c r="S170" s="268"/>
      <c r="T170" s="269"/>
      <c r="U170" s="269"/>
      <c r="V170" s="239">
        <f t="shared" si="26"/>
        <v>2</v>
      </c>
      <c r="W170" s="270">
        <f t="shared" si="22"/>
        <v>0.13333333333333333</v>
      </c>
      <c r="X170" s="270">
        <f>VLOOKUP(B170,'[2]Prisustvo za anketu'!$A$9:$AI$221,35,FALSE)</f>
        <v>0</v>
      </c>
      <c r="Y170" s="240">
        <f t="shared" si="27"/>
        <v>6.6666666666666666E-2</v>
      </c>
      <c r="Z170" s="239">
        <f t="shared" si="23"/>
        <v>0</v>
      </c>
      <c r="AA170" s="241" t="str">
        <f t="shared" si="24"/>
        <v>NE</v>
      </c>
      <c r="AB170" s="77" t="s">
        <v>998</v>
      </c>
      <c r="AC170" s="200"/>
      <c r="AD170" s="200"/>
      <c r="AE170" s="200"/>
      <c r="AF170" s="200"/>
      <c r="AG170" s="200"/>
      <c r="AH170" s="200"/>
      <c r="AI170" s="200"/>
      <c r="AJ170" s="200"/>
      <c r="AK170" s="200"/>
      <c r="AL170" s="200"/>
      <c r="AM170" s="200"/>
      <c r="AN170" s="200"/>
      <c r="AO170" s="200"/>
      <c r="AP170" s="200"/>
    </row>
    <row r="171" spans="1:42" s="242" customFormat="1" x14ac:dyDescent="0.2">
      <c r="A171" s="229">
        <f t="shared" si="21"/>
        <v>162</v>
      </c>
      <c r="B171" s="247" t="s">
        <v>250</v>
      </c>
      <c r="C171" s="277" t="s">
        <v>471</v>
      </c>
      <c r="D171" s="230"/>
      <c r="E171" s="232"/>
      <c r="F171" s="230"/>
      <c r="G171" s="233"/>
      <c r="H171" s="234"/>
      <c r="I171" s="235"/>
      <c r="J171" s="236"/>
      <c r="K171" s="236"/>
      <c r="L171" s="236"/>
      <c r="M171" s="236"/>
      <c r="N171" s="243"/>
      <c r="O171" s="236"/>
      <c r="P171" s="236"/>
      <c r="Q171" s="236"/>
      <c r="R171" s="234"/>
      <c r="S171" s="237"/>
      <c r="T171" s="238"/>
      <c r="U171" s="238"/>
      <c r="V171" s="239">
        <f t="shared" si="26"/>
        <v>0</v>
      </c>
      <c r="W171" s="240">
        <f t="shared" si="22"/>
        <v>0</v>
      </c>
      <c r="X171" s="240">
        <f>VLOOKUP(B171,'[2]Prisustvo za anketu'!$A$9:$AI$221,35,FALSE)</f>
        <v>0</v>
      </c>
      <c r="Y171" s="240">
        <f t="shared" si="27"/>
        <v>0</v>
      </c>
      <c r="Z171" s="239">
        <f t="shared" si="23"/>
        <v>0</v>
      </c>
      <c r="AA171" s="241" t="str">
        <f t="shared" si="24"/>
        <v>NE</v>
      </c>
      <c r="AB171" s="77" t="s">
        <v>998</v>
      </c>
      <c r="AC171" s="78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  <c r="AN171" s="78"/>
      <c r="AO171" s="78"/>
      <c r="AP171" s="78"/>
    </row>
    <row r="172" spans="1:42" s="242" customFormat="1" x14ac:dyDescent="0.2">
      <c r="A172" s="229">
        <f t="shared" si="21"/>
        <v>163</v>
      </c>
      <c r="B172" s="247">
        <v>9218</v>
      </c>
      <c r="C172" s="277" t="s">
        <v>609</v>
      </c>
      <c r="D172" s="230"/>
      <c r="E172" s="232"/>
      <c r="F172" s="230"/>
      <c r="G172" s="233"/>
      <c r="H172" s="234"/>
      <c r="I172" s="235"/>
      <c r="J172" s="236"/>
      <c r="K172" s="236"/>
      <c r="L172" s="236" t="s">
        <v>600</v>
      </c>
      <c r="M172" s="236" t="s">
        <v>600</v>
      </c>
      <c r="N172" s="243" t="s">
        <v>600</v>
      </c>
      <c r="O172" s="236"/>
      <c r="P172" s="236"/>
      <c r="Q172" s="236"/>
      <c r="R172" s="234"/>
      <c r="S172" s="237"/>
      <c r="T172" s="238"/>
      <c r="U172" s="238"/>
      <c r="V172" s="239">
        <f t="shared" si="26"/>
        <v>3</v>
      </c>
      <c r="W172" s="240">
        <f t="shared" si="22"/>
        <v>0.2</v>
      </c>
      <c r="X172" s="240">
        <v>0</v>
      </c>
      <c r="Y172" s="240">
        <f t="shared" si="27"/>
        <v>0.1</v>
      </c>
      <c r="Z172" s="239">
        <f t="shared" si="23"/>
        <v>0</v>
      </c>
      <c r="AA172" s="241" t="str">
        <f t="shared" si="24"/>
        <v>NE</v>
      </c>
      <c r="AB172" s="77" t="s">
        <v>998</v>
      </c>
      <c r="AC172" s="78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  <c r="AO172" s="78"/>
      <c r="AP172" s="78"/>
    </row>
    <row r="173" spans="1:42" s="242" customFormat="1" x14ac:dyDescent="0.2">
      <c r="A173" s="229">
        <f t="shared" si="21"/>
        <v>164</v>
      </c>
      <c r="B173" s="247" t="s">
        <v>257</v>
      </c>
      <c r="C173" s="277" t="s">
        <v>478</v>
      </c>
      <c r="D173" s="230"/>
      <c r="E173" s="232"/>
      <c r="F173" s="230"/>
      <c r="G173" s="233"/>
      <c r="H173" s="234"/>
      <c r="I173" s="235"/>
      <c r="J173" s="236"/>
      <c r="K173" s="236"/>
      <c r="L173" s="236"/>
      <c r="M173" s="236"/>
      <c r="N173" s="243"/>
      <c r="O173" s="236"/>
      <c r="P173" s="236"/>
      <c r="Q173" s="236"/>
      <c r="R173" s="234"/>
      <c r="S173" s="237"/>
      <c r="T173" s="238"/>
      <c r="U173" s="238"/>
      <c r="V173" s="239">
        <f t="shared" si="26"/>
        <v>0</v>
      </c>
      <c r="W173" s="240">
        <f t="shared" si="22"/>
        <v>0</v>
      </c>
      <c r="X173" s="240">
        <f>VLOOKUP(B173,'[2]Prisustvo za anketu'!$A$9:$AI$221,35,FALSE)</f>
        <v>0</v>
      </c>
      <c r="Y173" s="240">
        <f t="shared" si="27"/>
        <v>0</v>
      </c>
      <c r="Z173" s="239">
        <f t="shared" si="23"/>
        <v>0</v>
      </c>
      <c r="AA173" s="241" t="str">
        <f t="shared" si="24"/>
        <v>NE</v>
      </c>
      <c r="AB173" s="77" t="s">
        <v>998</v>
      </c>
      <c r="AC173" s="78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78"/>
      <c r="AO173" s="78"/>
      <c r="AP173" s="78"/>
    </row>
    <row r="174" spans="1:42" s="242" customFormat="1" x14ac:dyDescent="0.2">
      <c r="A174" s="229">
        <f t="shared" si="21"/>
        <v>165</v>
      </c>
      <c r="B174" s="247" t="s">
        <v>264</v>
      </c>
      <c r="C174" s="277" t="s">
        <v>485</v>
      </c>
      <c r="D174" s="230"/>
      <c r="E174" s="232"/>
      <c r="F174" s="230"/>
      <c r="G174" s="233"/>
      <c r="H174" s="234"/>
      <c r="I174" s="235"/>
      <c r="J174" s="236"/>
      <c r="K174" s="236"/>
      <c r="L174" s="236"/>
      <c r="M174" s="236"/>
      <c r="N174" s="243"/>
      <c r="O174" s="236"/>
      <c r="P174" s="236"/>
      <c r="Q174" s="236"/>
      <c r="R174" s="234"/>
      <c r="S174" s="237"/>
      <c r="T174" s="244"/>
      <c r="U174" s="244"/>
      <c r="V174" s="239">
        <f t="shared" si="26"/>
        <v>0</v>
      </c>
      <c r="W174" s="240">
        <f t="shared" si="22"/>
        <v>0</v>
      </c>
      <c r="X174" s="240">
        <f>VLOOKUP(B174,'[2]Prisustvo za anketu'!$A$9:$AI$221,35,FALSE)</f>
        <v>0</v>
      </c>
      <c r="Y174" s="240">
        <f t="shared" si="27"/>
        <v>0</v>
      </c>
      <c r="Z174" s="239">
        <f t="shared" si="23"/>
        <v>0</v>
      </c>
      <c r="AA174" s="241" t="str">
        <f t="shared" si="24"/>
        <v>NE</v>
      </c>
      <c r="AB174" s="77" t="s">
        <v>998</v>
      </c>
      <c r="AC174" s="78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78"/>
      <c r="AP174" s="78"/>
    </row>
    <row r="175" spans="1:42" s="242" customFormat="1" ht="13.5" thickBot="1" x14ac:dyDescent="0.25">
      <c r="A175" s="229">
        <f t="shared" si="21"/>
        <v>166</v>
      </c>
      <c r="B175" s="247" t="s">
        <v>265</v>
      </c>
      <c r="C175" s="277" t="s">
        <v>486</v>
      </c>
      <c r="D175" s="230"/>
      <c r="E175" s="232"/>
      <c r="F175" s="230"/>
      <c r="G175" s="233"/>
      <c r="H175" s="234"/>
      <c r="I175" s="235"/>
      <c r="J175" s="236"/>
      <c r="K175" s="236"/>
      <c r="L175" s="236"/>
      <c r="M175" s="236"/>
      <c r="N175" s="243"/>
      <c r="O175" s="236"/>
      <c r="P175" s="236"/>
      <c r="Q175" s="248"/>
      <c r="R175" s="234"/>
      <c r="S175" s="237"/>
      <c r="T175" s="244"/>
      <c r="U175" s="244"/>
      <c r="V175" s="239">
        <f t="shared" si="26"/>
        <v>0</v>
      </c>
      <c r="W175" s="240">
        <f t="shared" si="22"/>
        <v>0</v>
      </c>
      <c r="X175" s="240">
        <f>VLOOKUP(B175,'[2]Prisustvo za anketu'!$A$9:$AI$221,35,FALSE)</f>
        <v>0</v>
      </c>
      <c r="Y175" s="240">
        <f t="shared" si="27"/>
        <v>0</v>
      </c>
      <c r="Z175" s="239">
        <f t="shared" si="23"/>
        <v>0</v>
      </c>
      <c r="AA175" s="241" t="str">
        <f t="shared" si="24"/>
        <v>NE</v>
      </c>
      <c r="AB175" s="77" t="s">
        <v>998</v>
      </c>
      <c r="AC175" s="78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  <c r="AO175" s="78"/>
      <c r="AP175" s="78"/>
    </row>
    <row r="176" spans="1:42" s="271" customFormat="1" ht="13.5" thickBot="1" x14ac:dyDescent="0.25">
      <c r="A176" s="229">
        <f t="shared" si="21"/>
        <v>167</v>
      </c>
      <c r="B176" s="260" t="s">
        <v>269</v>
      </c>
      <c r="C176" s="261" t="s">
        <v>490</v>
      </c>
      <c r="D176" s="260" t="s">
        <v>600</v>
      </c>
      <c r="E176" s="262"/>
      <c r="F176" s="260"/>
      <c r="G176" s="263" t="s">
        <v>600</v>
      </c>
      <c r="H176" s="264" t="s">
        <v>600</v>
      </c>
      <c r="I176" s="265"/>
      <c r="J176" s="266"/>
      <c r="K176" s="266"/>
      <c r="L176" s="266"/>
      <c r="M176" s="266"/>
      <c r="N176" s="272"/>
      <c r="O176" s="266"/>
      <c r="P176" s="266"/>
      <c r="Q176" s="266"/>
      <c r="R176" s="264"/>
      <c r="S176" s="268"/>
      <c r="T176" s="275"/>
      <c r="U176" s="275"/>
      <c r="V176" s="239">
        <f t="shared" si="26"/>
        <v>3</v>
      </c>
      <c r="W176" s="270">
        <f t="shared" si="22"/>
        <v>0.2</v>
      </c>
      <c r="X176" s="270">
        <f>VLOOKUP(B176,'[2]Prisustvo za anketu'!$A$9:$AI$221,35,FALSE)</f>
        <v>0.43181818181818182</v>
      </c>
      <c r="Y176" s="240">
        <f t="shared" si="27"/>
        <v>0.31590909090909092</v>
      </c>
      <c r="Z176" s="239">
        <f t="shared" si="23"/>
        <v>0</v>
      </c>
      <c r="AA176" s="241" t="str">
        <f t="shared" si="24"/>
        <v>NE</v>
      </c>
      <c r="AB176" s="77" t="s">
        <v>998</v>
      </c>
      <c r="AC176" s="200"/>
      <c r="AD176" s="200"/>
      <c r="AE176" s="200"/>
      <c r="AF176" s="200"/>
      <c r="AG176" s="200"/>
      <c r="AH176" s="200"/>
      <c r="AI176" s="200"/>
      <c r="AJ176" s="200"/>
      <c r="AK176" s="200"/>
      <c r="AL176" s="200"/>
      <c r="AM176" s="200"/>
      <c r="AN176" s="200"/>
      <c r="AO176" s="200"/>
      <c r="AP176" s="200"/>
    </row>
    <row r="177" spans="1:42" s="271" customFormat="1" ht="13.5" thickBot="1" x14ac:dyDescent="0.25">
      <c r="A177" s="229">
        <f t="shared" si="21"/>
        <v>168</v>
      </c>
      <c r="B177" s="260" t="s">
        <v>271</v>
      </c>
      <c r="C177" s="261" t="s">
        <v>492</v>
      </c>
      <c r="D177" s="260"/>
      <c r="E177" s="262"/>
      <c r="F177" s="260" t="s">
        <v>600</v>
      </c>
      <c r="G177" s="263" t="s">
        <v>600</v>
      </c>
      <c r="H177" s="264" t="s">
        <v>600</v>
      </c>
      <c r="I177" s="264" t="s">
        <v>600</v>
      </c>
      <c r="J177" s="266" t="s">
        <v>600</v>
      </c>
      <c r="K177" s="266"/>
      <c r="L177" s="266"/>
      <c r="M177" s="266"/>
      <c r="N177" s="272"/>
      <c r="O177" s="266"/>
      <c r="P177" s="266"/>
      <c r="Q177" s="267"/>
      <c r="R177" s="264"/>
      <c r="S177" s="268"/>
      <c r="T177" s="275"/>
      <c r="U177" s="275"/>
      <c r="V177" s="239">
        <f t="shared" si="26"/>
        <v>5</v>
      </c>
      <c r="W177" s="270">
        <f t="shared" si="22"/>
        <v>0.33333333333333331</v>
      </c>
      <c r="X177" s="270">
        <f>VLOOKUP(B177,'[2]Prisustvo za anketu'!$A$9:$AI$221,35,FALSE)</f>
        <v>0</v>
      </c>
      <c r="Y177" s="240">
        <f t="shared" si="27"/>
        <v>0.16666666666666666</v>
      </c>
      <c r="Z177" s="239">
        <f t="shared" si="23"/>
        <v>0</v>
      </c>
      <c r="AA177" s="241" t="str">
        <f t="shared" si="24"/>
        <v>NE</v>
      </c>
      <c r="AB177" s="77" t="s">
        <v>998</v>
      </c>
      <c r="AC177" s="200"/>
      <c r="AD177" s="200"/>
      <c r="AE177" s="200"/>
      <c r="AF177" s="200"/>
      <c r="AG177" s="200"/>
      <c r="AH177" s="200"/>
      <c r="AI177" s="200"/>
      <c r="AJ177" s="200"/>
      <c r="AK177" s="200"/>
      <c r="AL177" s="200"/>
      <c r="AM177" s="200"/>
      <c r="AN177" s="200"/>
      <c r="AO177" s="200"/>
      <c r="AP177" s="200"/>
    </row>
    <row r="178" spans="1:42" s="242" customFormat="1" x14ac:dyDescent="0.2">
      <c r="A178" s="229">
        <f t="shared" si="21"/>
        <v>169</v>
      </c>
      <c r="B178" s="247" t="s">
        <v>273</v>
      </c>
      <c r="C178" s="277" t="s">
        <v>494</v>
      </c>
      <c r="D178" s="230"/>
      <c r="E178" s="232"/>
      <c r="F178" s="230" t="s">
        <v>600</v>
      </c>
      <c r="G178" s="233"/>
      <c r="H178" s="234"/>
      <c r="I178" s="235"/>
      <c r="J178" s="236"/>
      <c r="K178" s="236"/>
      <c r="L178" s="236"/>
      <c r="M178" s="236"/>
      <c r="N178" s="243"/>
      <c r="O178" s="236"/>
      <c r="P178" s="236"/>
      <c r="Q178" s="236"/>
      <c r="R178" s="234"/>
      <c r="S178" s="237"/>
      <c r="T178" s="244"/>
      <c r="U178" s="244"/>
      <c r="V178" s="239">
        <f t="shared" si="26"/>
        <v>1</v>
      </c>
      <c r="W178" s="240">
        <f t="shared" si="22"/>
        <v>6.6666666666666666E-2</v>
      </c>
      <c r="X178" s="240">
        <f>VLOOKUP(B178,'[2]Prisustvo za anketu'!$A$9:$AI$221,35,FALSE)</f>
        <v>0</v>
      </c>
      <c r="Y178" s="240">
        <f t="shared" si="27"/>
        <v>3.3333333333333333E-2</v>
      </c>
      <c r="Z178" s="239">
        <f t="shared" si="23"/>
        <v>0</v>
      </c>
      <c r="AA178" s="241" t="str">
        <f t="shared" si="24"/>
        <v>NE</v>
      </c>
      <c r="AB178" s="77" t="s">
        <v>998</v>
      </c>
      <c r="AC178" s="78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  <c r="AN178" s="78"/>
      <c r="AO178" s="78"/>
      <c r="AP178" s="78"/>
    </row>
    <row r="179" spans="1:42" s="242" customFormat="1" ht="13.5" thickBot="1" x14ac:dyDescent="0.25">
      <c r="A179" s="229">
        <f t="shared" si="21"/>
        <v>170</v>
      </c>
      <c r="B179" s="247" t="s">
        <v>276</v>
      </c>
      <c r="C179" s="277" t="s">
        <v>497</v>
      </c>
      <c r="D179" s="230"/>
      <c r="E179" s="232"/>
      <c r="F179" s="230"/>
      <c r="G179" s="233"/>
      <c r="H179" s="234"/>
      <c r="I179" s="235"/>
      <c r="J179" s="236"/>
      <c r="K179" s="236"/>
      <c r="L179" s="236"/>
      <c r="M179" s="236"/>
      <c r="N179" s="243"/>
      <c r="O179" s="236"/>
      <c r="P179" s="236"/>
      <c r="Q179" s="236"/>
      <c r="R179" s="234"/>
      <c r="S179" s="237"/>
      <c r="T179" s="244"/>
      <c r="U179" s="244"/>
      <c r="V179" s="239">
        <f t="shared" si="26"/>
        <v>0</v>
      </c>
      <c r="W179" s="240">
        <f t="shared" si="22"/>
        <v>0</v>
      </c>
      <c r="X179" s="240">
        <f>VLOOKUP(B179,'[2]Prisustvo za anketu'!$A$9:$AI$221,35,FALSE)</f>
        <v>0</v>
      </c>
      <c r="Y179" s="240">
        <f t="shared" si="27"/>
        <v>0</v>
      </c>
      <c r="Z179" s="239">
        <f t="shared" si="23"/>
        <v>0</v>
      </c>
      <c r="AA179" s="241" t="str">
        <f t="shared" si="24"/>
        <v>NE</v>
      </c>
      <c r="AB179" s="77" t="s">
        <v>998</v>
      </c>
      <c r="AC179" s="78"/>
      <c r="AD179" s="78"/>
      <c r="AE179" s="78"/>
      <c r="AF179" s="78"/>
      <c r="AG179" s="78"/>
      <c r="AH179" s="78"/>
      <c r="AI179" s="78"/>
      <c r="AJ179" s="78"/>
      <c r="AK179" s="78"/>
      <c r="AL179" s="78"/>
      <c r="AM179" s="78"/>
      <c r="AN179" s="78"/>
      <c r="AO179" s="78"/>
      <c r="AP179" s="78"/>
    </row>
    <row r="180" spans="1:42" s="271" customFormat="1" ht="13.5" thickBot="1" x14ac:dyDescent="0.25">
      <c r="A180" s="229">
        <f t="shared" si="21"/>
        <v>171</v>
      </c>
      <c r="B180" s="260" t="s">
        <v>281</v>
      </c>
      <c r="C180" s="261" t="s">
        <v>502</v>
      </c>
      <c r="D180" s="260"/>
      <c r="E180" s="262"/>
      <c r="F180" s="260"/>
      <c r="G180" s="263"/>
      <c r="H180" s="264"/>
      <c r="I180" s="265"/>
      <c r="J180" s="266"/>
      <c r="K180" s="266"/>
      <c r="L180" s="266"/>
      <c r="M180" s="266"/>
      <c r="N180" s="272"/>
      <c r="O180" s="266"/>
      <c r="P180" s="266"/>
      <c r="Q180" s="266"/>
      <c r="R180" s="264"/>
      <c r="S180" s="268"/>
      <c r="T180" s="275"/>
      <c r="U180" s="275"/>
      <c r="V180" s="239">
        <f t="shared" si="26"/>
        <v>0</v>
      </c>
      <c r="W180" s="270">
        <f t="shared" si="22"/>
        <v>0</v>
      </c>
      <c r="X180" s="270">
        <f>VLOOKUP(B180,'[2]Prisustvo za anketu'!$A$9:$AI$221,35,FALSE)</f>
        <v>0</v>
      </c>
      <c r="Y180" s="240">
        <f t="shared" si="27"/>
        <v>0</v>
      </c>
      <c r="Z180" s="239">
        <f t="shared" si="23"/>
        <v>0</v>
      </c>
      <c r="AA180" s="241" t="str">
        <f t="shared" si="24"/>
        <v>NE</v>
      </c>
      <c r="AB180" s="77" t="s">
        <v>998</v>
      </c>
      <c r="AC180" s="200"/>
      <c r="AD180" s="200"/>
      <c r="AE180" s="200"/>
      <c r="AF180" s="200"/>
      <c r="AG180" s="200"/>
      <c r="AH180" s="200"/>
      <c r="AI180" s="200"/>
      <c r="AJ180" s="200"/>
      <c r="AK180" s="200"/>
      <c r="AL180" s="200"/>
      <c r="AM180" s="200"/>
      <c r="AN180" s="200"/>
      <c r="AO180" s="200"/>
      <c r="AP180" s="200"/>
    </row>
    <row r="181" spans="1:42" s="242" customFormat="1" x14ac:dyDescent="0.2">
      <c r="A181" s="229">
        <f t="shared" si="21"/>
        <v>172</v>
      </c>
      <c r="B181" s="247" t="s">
        <v>283</v>
      </c>
      <c r="C181" s="277" t="s">
        <v>504</v>
      </c>
      <c r="D181" s="230"/>
      <c r="E181" s="232"/>
      <c r="F181" s="230"/>
      <c r="G181" s="233"/>
      <c r="H181" s="234"/>
      <c r="I181" s="235"/>
      <c r="J181" s="236"/>
      <c r="K181" s="236"/>
      <c r="L181" s="236"/>
      <c r="M181" s="236"/>
      <c r="N181" s="243"/>
      <c r="O181" s="236"/>
      <c r="P181" s="236"/>
      <c r="Q181" s="236"/>
      <c r="R181" s="234"/>
      <c r="S181" s="237"/>
      <c r="T181" s="244"/>
      <c r="U181" s="244"/>
      <c r="V181" s="239">
        <f t="shared" si="26"/>
        <v>0</v>
      </c>
      <c r="W181" s="240">
        <f t="shared" si="22"/>
        <v>0</v>
      </c>
      <c r="X181" s="240">
        <f>VLOOKUP(B181,'[2]Prisustvo za anketu'!$A$9:$AI$221,35,FALSE)</f>
        <v>0</v>
      </c>
      <c r="Y181" s="240">
        <f t="shared" si="27"/>
        <v>0</v>
      </c>
      <c r="Z181" s="239">
        <f t="shared" si="23"/>
        <v>0</v>
      </c>
      <c r="AA181" s="241" t="str">
        <f t="shared" si="24"/>
        <v>NE</v>
      </c>
      <c r="AB181" s="77" t="s">
        <v>998</v>
      </c>
      <c r="AC181" s="78"/>
      <c r="AD181" s="78"/>
      <c r="AE181" s="78"/>
      <c r="AF181" s="78"/>
      <c r="AG181" s="78"/>
      <c r="AH181" s="78"/>
      <c r="AI181" s="78"/>
      <c r="AJ181" s="78"/>
      <c r="AK181" s="78"/>
      <c r="AL181" s="78"/>
      <c r="AM181" s="78"/>
      <c r="AN181" s="78"/>
      <c r="AO181" s="78"/>
      <c r="AP181" s="78"/>
    </row>
    <row r="182" spans="1:42" s="242" customFormat="1" ht="13.5" thickBot="1" x14ac:dyDescent="0.25">
      <c r="A182" s="229">
        <f t="shared" si="21"/>
        <v>173</v>
      </c>
      <c r="B182" s="247" t="s">
        <v>284</v>
      </c>
      <c r="C182" s="277" t="s">
        <v>505</v>
      </c>
      <c r="D182" s="230"/>
      <c r="E182" s="232"/>
      <c r="F182" s="230"/>
      <c r="G182" s="233"/>
      <c r="H182" s="234"/>
      <c r="I182" s="235"/>
      <c r="J182" s="236"/>
      <c r="K182" s="236"/>
      <c r="L182" s="236"/>
      <c r="M182" s="236"/>
      <c r="N182" s="243"/>
      <c r="O182" s="236"/>
      <c r="P182" s="236"/>
      <c r="Q182" s="236"/>
      <c r="R182" s="234"/>
      <c r="S182" s="237"/>
      <c r="T182" s="244"/>
      <c r="U182" s="244"/>
      <c r="V182" s="239">
        <f t="shared" si="26"/>
        <v>0</v>
      </c>
      <c r="W182" s="240">
        <f t="shared" si="22"/>
        <v>0</v>
      </c>
      <c r="X182" s="240">
        <f>VLOOKUP(B182,'[2]Prisustvo za anketu'!$A$9:$AI$221,35,FALSE)</f>
        <v>0</v>
      </c>
      <c r="Y182" s="240">
        <f t="shared" si="27"/>
        <v>0</v>
      </c>
      <c r="Z182" s="239">
        <f t="shared" si="23"/>
        <v>0</v>
      </c>
      <c r="AA182" s="241" t="str">
        <f t="shared" si="24"/>
        <v>NE</v>
      </c>
      <c r="AB182" s="77" t="s">
        <v>998</v>
      </c>
      <c r="AC182" s="78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  <c r="AO182" s="78"/>
      <c r="AP182" s="78"/>
    </row>
    <row r="183" spans="1:42" s="271" customFormat="1" ht="13.5" thickBot="1" x14ac:dyDescent="0.25">
      <c r="A183" s="229">
        <f t="shared" si="21"/>
        <v>174</v>
      </c>
      <c r="B183" s="260" t="s">
        <v>285</v>
      </c>
      <c r="C183" s="261" t="s">
        <v>506</v>
      </c>
      <c r="D183" s="260"/>
      <c r="E183" s="262"/>
      <c r="F183" s="260" t="s">
        <v>600</v>
      </c>
      <c r="G183" s="260" t="s">
        <v>600</v>
      </c>
      <c r="H183" s="260" t="s">
        <v>600</v>
      </c>
      <c r="I183" s="260" t="s">
        <v>600</v>
      </c>
      <c r="J183" s="260" t="s">
        <v>600</v>
      </c>
      <c r="K183" s="266"/>
      <c r="L183" s="266"/>
      <c r="M183" s="266"/>
      <c r="N183" s="272"/>
      <c r="O183" s="266"/>
      <c r="P183" s="266"/>
      <c r="Q183" s="266"/>
      <c r="R183" s="264"/>
      <c r="S183" s="268" t="s">
        <v>600</v>
      </c>
      <c r="T183" s="275"/>
      <c r="U183" s="275"/>
      <c r="V183" s="239">
        <f t="shared" si="26"/>
        <v>6</v>
      </c>
      <c r="W183" s="270">
        <f t="shared" si="22"/>
        <v>0.4</v>
      </c>
      <c r="X183" s="270">
        <f>VLOOKUP(B183,'[2]Prisustvo za anketu'!$A$9:$AI$221,35,FALSE)</f>
        <v>0.34090909090909094</v>
      </c>
      <c r="Y183" s="240">
        <f t="shared" si="27"/>
        <v>0.37045454545454548</v>
      </c>
      <c r="Z183" s="239">
        <f t="shared" si="23"/>
        <v>0</v>
      </c>
      <c r="AA183" s="241" t="str">
        <f t="shared" si="24"/>
        <v>NE</v>
      </c>
      <c r="AB183" s="77" t="s">
        <v>998</v>
      </c>
      <c r="AC183" s="200"/>
      <c r="AD183" s="200"/>
      <c r="AE183" s="200"/>
      <c r="AF183" s="200"/>
      <c r="AG183" s="200"/>
      <c r="AH183" s="200"/>
      <c r="AI183" s="200"/>
      <c r="AJ183" s="200"/>
      <c r="AK183" s="200"/>
      <c r="AL183" s="200"/>
      <c r="AM183" s="200"/>
      <c r="AN183" s="200"/>
      <c r="AO183" s="200"/>
      <c r="AP183" s="200"/>
    </row>
    <row r="184" spans="1:42" s="242" customFormat="1" x14ac:dyDescent="0.2">
      <c r="A184" s="229">
        <f t="shared" si="21"/>
        <v>175</v>
      </c>
      <c r="B184" s="247" t="s">
        <v>289</v>
      </c>
      <c r="C184" s="277" t="s">
        <v>510</v>
      </c>
      <c r="D184" s="230"/>
      <c r="E184" s="232"/>
      <c r="F184" s="230"/>
      <c r="G184" s="233"/>
      <c r="H184" s="234"/>
      <c r="I184" s="235"/>
      <c r="J184" s="236"/>
      <c r="K184" s="245"/>
      <c r="L184" s="245"/>
      <c r="M184" s="245"/>
      <c r="N184" s="243"/>
      <c r="O184" s="236"/>
      <c r="P184" s="245"/>
      <c r="Q184" s="236"/>
      <c r="R184" s="234"/>
      <c r="S184" s="237"/>
      <c r="T184" s="244"/>
      <c r="U184" s="244"/>
      <c r="V184" s="239">
        <f t="shared" si="26"/>
        <v>0</v>
      </c>
      <c r="W184" s="240">
        <f t="shared" si="22"/>
        <v>0</v>
      </c>
      <c r="X184" s="240">
        <f>VLOOKUP(B184,'[2]Prisustvo za anketu'!$A$9:$AI$221,35,FALSE)</f>
        <v>0</v>
      </c>
      <c r="Y184" s="240">
        <f t="shared" si="27"/>
        <v>0</v>
      </c>
      <c r="Z184" s="239">
        <f t="shared" si="23"/>
        <v>0</v>
      </c>
      <c r="AA184" s="241" t="str">
        <f t="shared" si="24"/>
        <v>NE</v>
      </c>
      <c r="AB184" s="77" t="s">
        <v>998</v>
      </c>
      <c r="AC184" s="78"/>
      <c r="AD184" s="78"/>
      <c r="AE184" s="78"/>
      <c r="AF184" s="78"/>
      <c r="AG184" s="78"/>
      <c r="AH184" s="78"/>
      <c r="AI184" s="78"/>
      <c r="AJ184" s="78"/>
      <c r="AK184" s="78"/>
      <c r="AL184" s="78"/>
      <c r="AM184" s="78"/>
      <c r="AN184" s="78"/>
      <c r="AO184" s="78"/>
      <c r="AP184" s="78"/>
    </row>
    <row r="185" spans="1:42" s="242" customFormat="1" x14ac:dyDescent="0.2">
      <c r="A185" s="229">
        <f t="shared" si="21"/>
        <v>176</v>
      </c>
      <c r="B185" s="247" t="s">
        <v>290</v>
      </c>
      <c r="C185" s="277" t="s">
        <v>511</v>
      </c>
      <c r="D185" s="230"/>
      <c r="E185" s="232"/>
      <c r="F185" s="230" t="s">
        <v>600</v>
      </c>
      <c r="G185" s="233"/>
      <c r="H185" s="234"/>
      <c r="I185" s="235"/>
      <c r="J185" s="236"/>
      <c r="K185" s="245"/>
      <c r="L185" s="245"/>
      <c r="M185" s="245"/>
      <c r="N185" s="243"/>
      <c r="O185" s="236"/>
      <c r="P185" s="245"/>
      <c r="Q185" s="236"/>
      <c r="R185" s="234"/>
      <c r="S185" s="237"/>
      <c r="T185" s="244"/>
      <c r="U185" s="244"/>
      <c r="V185" s="239">
        <v>2</v>
      </c>
      <c r="W185" s="240">
        <f t="shared" si="22"/>
        <v>0.13333333333333333</v>
      </c>
      <c r="X185" s="240">
        <f>VLOOKUP(B185,'[2]Prisustvo za anketu'!$A$9:$AI$221,35,FALSE)</f>
        <v>0.59848484848484851</v>
      </c>
      <c r="Y185" s="240">
        <f t="shared" si="27"/>
        <v>0.36590909090909091</v>
      </c>
      <c r="Z185" s="239">
        <f t="shared" si="23"/>
        <v>0</v>
      </c>
      <c r="AA185" s="241" t="str">
        <f t="shared" si="24"/>
        <v>NE</v>
      </c>
      <c r="AB185" s="77" t="s">
        <v>998</v>
      </c>
      <c r="AC185" s="78"/>
      <c r="AD185" s="78"/>
      <c r="AE185" s="78"/>
      <c r="AF185" s="78"/>
      <c r="AG185" s="78"/>
      <c r="AH185" s="78"/>
      <c r="AI185" s="78"/>
      <c r="AJ185" s="78"/>
      <c r="AK185" s="78"/>
      <c r="AL185" s="78"/>
      <c r="AM185" s="78"/>
      <c r="AN185" s="78"/>
      <c r="AO185" s="78"/>
      <c r="AP185" s="78"/>
    </row>
    <row r="186" spans="1:42" s="242" customFormat="1" x14ac:dyDescent="0.2">
      <c r="A186" s="229">
        <f t="shared" si="21"/>
        <v>177</v>
      </c>
      <c r="B186" s="247" t="s">
        <v>294</v>
      </c>
      <c r="C186" s="277" t="s">
        <v>515</v>
      </c>
      <c r="D186" s="230"/>
      <c r="E186" s="232"/>
      <c r="F186" s="230"/>
      <c r="G186" s="233"/>
      <c r="H186" s="234"/>
      <c r="I186" s="235"/>
      <c r="J186" s="236"/>
      <c r="K186" s="245"/>
      <c r="L186" s="245"/>
      <c r="M186" s="245"/>
      <c r="N186" s="243"/>
      <c r="O186" s="236"/>
      <c r="P186" s="245"/>
      <c r="Q186" s="236"/>
      <c r="R186" s="234"/>
      <c r="S186" s="237"/>
      <c r="T186" s="244"/>
      <c r="U186" s="244"/>
      <c r="V186" s="239">
        <f t="shared" si="26"/>
        <v>0</v>
      </c>
      <c r="W186" s="240">
        <f t="shared" si="22"/>
        <v>0</v>
      </c>
      <c r="X186" s="240">
        <f>VLOOKUP(B186,'[2]Prisustvo za anketu'!$A$9:$AI$221,35,FALSE)</f>
        <v>0</v>
      </c>
      <c r="Y186" s="240">
        <f t="shared" si="27"/>
        <v>0</v>
      </c>
      <c r="Z186" s="239">
        <f t="shared" si="23"/>
        <v>0</v>
      </c>
      <c r="AA186" s="241" t="str">
        <f t="shared" si="24"/>
        <v>NE</v>
      </c>
      <c r="AB186" s="77" t="s">
        <v>998</v>
      </c>
      <c r="AC186" s="78"/>
      <c r="AD186" s="78"/>
      <c r="AE186" s="78"/>
      <c r="AF186" s="78"/>
      <c r="AG186" s="78"/>
      <c r="AH186" s="78"/>
      <c r="AI186" s="78"/>
      <c r="AJ186" s="78"/>
      <c r="AK186" s="78"/>
      <c r="AL186" s="78"/>
      <c r="AM186" s="78"/>
      <c r="AN186" s="78"/>
      <c r="AO186" s="78"/>
      <c r="AP186" s="78"/>
    </row>
    <row r="187" spans="1:42" s="242" customFormat="1" x14ac:dyDescent="0.2">
      <c r="A187" s="229">
        <f t="shared" si="21"/>
        <v>178</v>
      </c>
      <c r="B187" s="247" t="s">
        <v>298</v>
      </c>
      <c r="C187" s="277" t="s">
        <v>519</v>
      </c>
      <c r="D187" s="230"/>
      <c r="E187" s="232"/>
      <c r="F187" s="230"/>
      <c r="G187" s="233"/>
      <c r="H187" s="234"/>
      <c r="I187" s="235"/>
      <c r="J187" s="236"/>
      <c r="K187" s="245"/>
      <c r="L187" s="245"/>
      <c r="M187" s="245"/>
      <c r="N187" s="243"/>
      <c r="O187" s="236"/>
      <c r="P187" s="245"/>
      <c r="Q187" s="236"/>
      <c r="R187" s="234"/>
      <c r="S187" s="237"/>
      <c r="T187" s="244"/>
      <c r="U187" s="244"/>
      <c r="V187" s="239">
        <f t="shared" si="26"/>
        <v>0</v>
      </c>
      <c r="W187" s="240">
        <f t="shared" si="22"/>
        <v>0</v>
      </c>
      <c r="X187" s="240">
        <f>VLOOKUP(B187,'[2]Prisustvo za anketu'!$A$9:$AI$221,35,FALSE)</f>
        <v>0</v>
      </c>
      <c r="Y187" s="240">
        <f t="shared" si="27"/>
        <v>0</v>
      </c>
      <c r="Z187" s="239">
        <f t="shared" si="23"/>
        <v>0</v>
      </c>
      <c r="AA187" s="241" t="str">
        <f t="shared" si="24"/>
        <v>NE</v>
      </c>
      <c r="AB187" s="77" t="s">
        <v>998</v>
      </c>
      <c r="AC187" s="78"/>
      <c r="AD187" s="78"/>
      <c r="AE187" s="78"/>
      <c r="AF187" s="78"/>
      <c r="AG187" s="78"/>
      <c r="AH187" s="78"/>
      <c r="AI187" s="78"/>
      <c r="AJ187" s="78"/>
      <c r="AK187" s="78"/>
      <c r="AL187" s="78"/>
      <c r="AM187" s="78"/>
      <c r="AN187" s="78"/>
      <c r="AO187" s="78"/>
      <c r="AP187" s="78"/>
    </row>
    <row r="188" spans="1:42" s="242" customFormat="1" x14ac:dyDescent="0.2">
      <c r="A188" s="229">
        <f t="shared" si="21"/>
        <v>179</v>
      </c>
      <c r="B188" s="247" t="s">
        <v>299</v>
      </c>
      <c r="C188" s="277" t="s">
        <v>520</v>
      </c>
      <c r="D188" s="230" t="s">
        <v>600</v>
      </c>
      <c r="E188" s="232"/>
      <c r="F188" s="230" t="s">
        <v>600</v>
      </c>
      <c r="G188" s="233"/>
      <c r="H188" s="234" t="s">
        <v>600</v>
      </c>
      <c r="I188" s="235" t="s">
        <v>600</v>
      </c>
      <c r="J188" s="236" t="s">
        <v>600</v>
      </c>
      <c r="K188" s="245"/>
      <c r="L188" s="245" t="s">
        <v>600</v>
      </c>
      <c r="M188" s="245" t="s">
        <v>600</v>
      </c>
      <c r="N188" s="243"/>
      <c r="O188" s="236"/>
      <c r="P188" s="245"/>
      <c r="Q188" s="236" t="s">
        <v>600</v>
      </c>
      <c r="R188" s="234" t="s">
        <v>600</v>
      </c>
      <c r="S188" s="237" t="s">
        <v>600</v>
      </c>
      <c r="T188" s="244"/>
      <c r="U188" s="244"/>
      <c r="V188" s="239">
        <f t="shared" si="26"/>
        <v>10</v>
      </c>
      <c r="W188" s="240">
        <f t="shared" si="22"/>
        <v>0.66666666666666663</v>
      </c>
      <c r="X188" s="240">
        <f>VLOOKUP(B188,'[2]Prisustvo za anketu'!$A$9:$AI$221,35,FALSE)</f>
        <v>0.25</v>
      </c>
      <c r="Y188" s="240">
        <f t="shared" si="27"/>
        <v>0.45833333333333331</v>
      </c>
      <c r="Z188" s="239">
        <f t="shared" si="23"/>
        <v>0</v>
      </c>
      <c r="AA188" s="241" t="str">
        <f t="shared" si="24"/>
        <v>NE</v>
      </c>
      <c r="AB188" s="77" t="s">
        <v>998</v>
      </c>
      <c r="AC188" s="78"/>
      <c r="AD188" s="78"/>
      <c r="AE188" s="78"/>
      <c r="AF188" s="78"/>
      <c r="AG188" s="78"/>
      <c r="AH188" s="78"/>
      <c r="AI188" s="78"/>
      <c r="AJ188" s="78"/>
      <c r="AK188" s="78"/>
      <c r="AL188" s="78"/>
      <c r="AM188" s="78"/>
      <c r="AN188" s="78"/>
      <c r="AO188" s="78"/>
      <c r="AP188" s="78"/>
    </row>
    <row r="189" spans="1:42" s="242" customFormat="1" x14ac:dyDescent="0.2">
      <c r="A189" s="229">
        <f t="shared" si="21"/>
        <v>180</v>
      </c>
      <c r="B189" s="247" t="s">
        <v>304</v>
      </c>
      <c r="C189" s="277" t="s">
        <v>525</v>
      </c>
      <c r="D189" s="230"/>
      <c r="E189" s="232"/>
      <c r="F189" s="230"/>
      <c r="G189" s="233"/>
      <c r="H189" s="234"/>
      <c r="I189" s="235"/>
      <c r="J189" s="236"/>
      <c r="K189" s="245"/>
      <c r="L189" s="245"/>
      <c r="M189" s="245"/>
      <c r="N189" s="243"/>
      <c r="O189" s="236"/>
      <c r="P189" s="245"/>
      <c r="Q189" s="236"/>
      <c r="R189" s="234"/>
      <c r="S189" s="237"/>
      <c r="T189" s="244"/>
      <c r="U189" s="244"/>
      <c r="V189" s="239">
        <f t="shared" si="26"/>
        <v>0</v>
      </c>
      <c r="W189" s="240">
        <f t="shared" si="22"/>
        <v>0</v>
      </c>
      <c r="X189" s="240">
        <f>VLOOKUP(B189,'[2]Prisustvo za anketu'!$A$9:$AI$221,35,FALSE)</f>
        <v>0</v>
      </c>
      <c r="Y189" s="240">
        <f t="shared" si="27"/>
        <v>0</v>
      </c>
      <c r="Z189" s="239">
        <f t="shared" si="23"/>
        <v>0</v>
      </c>
      <c r="AA189" s="241" t="str">
        <f t="shared" si="24"/>
        <v>NE</v>
      </c>
      <c r="AB189" s="77" t="s">
        <v>998</v>
      </c>
      <c r="AC189" s="78"/>
      <c r="AD189" s="78"/>
      <c r="AE189" s="78"/>
      <c r="AF189" s="78"/>
      <c r="AG189" s="78"/>
      <c r="AH189" s="78"/>
      <c r="AI189" s="78"/>
      <c r="AJ189" s="78"/>
      <c r="AK189" s="78"/>
      <c r="AL189" s="78"/>
      <c r="AM189" s="78"/>
      <c r="AN189" s="78"/>
      <c r="AO189" s="78"/>
      <c r="AP189" s="78"/>
    </row>
    <row r="190" spans="1:42" s="242" customFormat="1" x14ac:dyDescent="0.2">
      <c r="A190" s="229">
        <f t="shared" si="21"/>
        <v>181</v>
      </c>
      <c r="B190" s="247" t="s">
        <v>307</v>
      </c>
      <c r="C190" s="277" t="s">
        <v>528</v>
      </c>
      <c r="D190" s="230"/>
      <c r="E190" s="232"/>
      <c r="F190" s="230" t="s">
        <v>600</v>
      </c>
      <c r="G190" s="230" t="s">
        <v>600</v>
      </c>
      <c r="H190" s="230" t="s">
        <v>600</v>
      </c>
      <c r="I190" s="235"/>
      <c r="J190" s="236"/>
      <c r="K190" s="245"/>
      <c r="L190" s="245"/>
      <c r="M190" s="245"/>
      <c r="N190" s="243"/>
      <c r="O190" s="236"/>
      <c r="P190" s="245"/>
      <c r="Q190" s="236"/>
      <c r="R190" s="234"/>
      <c r="S190" s="237"/>
      <c r="T190" s="244"/>
      <c r="U190" s="244"/>
      <c r="V190" s="239">
        <f t="shared" si="26"/>
        <v>3</v>
      </c>
      <c r="W190" s="240">
        <f t="shared" si="22"/>
        <v>0.2</v>
      </c>
      <c r="X190" s="240">
        <f>VLOOKUP(B190,'[2]Prisustvo za anketu'!$A$9:$AI$221,35,FALSE)</f>
        <v>0.26515151515151514</v>
      </c>
      <c r="Y190" s="240">
        <f t="shared" si="27"/>
        <v>0.23257575757575757</v>
      </c>
      <c r="Z190" s="239">
        <f t="shared" si="23"/>
        <v>0</v>
      </c>
      <c r="AA190" s="241" t="str">
        <f t="shared" si="24"/>
        <v>NE</v>
      </c>
      <c r="AB190" s="77" t="s">
        <v>998</v>
      </c>
      <c r="AC190" s="78"/>
      <c r="AD190" s="78"/>
      <c r="AE190" s="78"/>
      <c r="AF190" s="78"/>
      <c r="AG190" s="78"/>
      <c r="AH190" s="78"/>
      <c r="AI190" s="78"/>
      <c r="AJ190" s="78"/>
      <c r="AK190" s="78"/>
      <c r="AL190" s="78"/>
      <c r="AM190" s="78"/>
      <c r="AN190" s="78"/>
      <c r="AO190" s="78"/>
      <c r="AP190" s="78"/>
    </row>
    <row r="191" spans="1:42" s="242" customFormat="1" x14ac:dyDescent="0.2">
      <c r="A191" s="229">
        <f t="shared" si="21"/>
        <v>182</v>
      </c>
      <c r="B191" s="247" t="s">
        <v>312</v>
      </c>
      <c r="C191" s="277" t="s">
        <v>533</v>
      </c>
      <c r="D191" s="230"/>
      <c r="E191" s="232"/>
      <c r="F191" s="230"/>
      <c r="G191" s="233"/>
      <c r="H191" s="234"/>
      <c r="I191" s="235"/>
      <c r="J191" s="236"/>
      <c r="K191" s="245"/>
      <c r="L191" s="245"/>
      <c r="M191" s="245"/>
      <c r="N191" s="243"/>
      <c r="O191" s="236"/>
      <c r="P191" s="245"/>
      <c r="Q191" s="236"/>
      <c r="R191" s="234"/>
      <c r="S191" s="237"/>
      <c r="T191" s="244"/>
      <c r="U191" s="244"/>
      <c r="V191" s="239">
        <f t="shared" si="26"/>
        <v>0</v>
      </c>
      <c r="W191" s="240">
        <f t="shared" si="22"/>
        <v>0</v>
      </c>
      <c r="X191" s="240">
        <f>VLOOKUP(B191,'[2]Prisustvo za anketu'!$A$9:$AI$221,35,FALSE)</f>
        <v>0</v>
      </c>
      <c r="Y191" s="240">
        <f t="shared" si="27"/>
        <v>0</v>
      </c>
      <c r="Z191" s="239">
        <f t="shared" si="23"/>
        <v>0</v>
      </c>
      <c r="AA191" s="241" t="str">
        <f t="shared" si="24"/>
        <v>NE</v>
      </c>
      <c r="AB191" s="77" t="s">
        <v>998</v>
      </c>
      <c r="AC191" s="78"/>
      <c r="AD191" s="78"/>
      <c r="AE191" s="78"/>
      <c r="AF191" s="78"/>
      <c r="AG191" s="78"/>
      <c r="AH191" s="78"/>
      <c r="AI191" s="78"/>
      <c r="AJ191" s="78"/>
      <c r="AK191" s="78"/>
      <c r="AL191" s="78"/>
      <c r="AM191" s="78"/>
      <c r="AN191" s="78"/>
      <c r="AO191" s="78"/>
      <c r="AP191" s="78"/>
    </row>
    <row r="192" spans="1:42" s="242" customFormat="1" x14ac:dyDescent="0.2">
      <c r="A192" s="229">
        <f t="shared" si="21"/>
        <v>183</v>
      </c>
      <c r="B192" s="247">
        <v>9287</v>
      </c>
      <c r="C192" s="277" t="s">
        <v>610</v>
      </c>
      <c r="D192" s="230"/>
      <c r="E192" s="232"/>
      <c r="F192" s="230"/>
      <c r="G192" s="233"/>
      <c r="H192" s="234"/>
      <c r="I192" s="235"/>
      <c r="J192" s="236"/>
      <c r="K192" s="245"/>
      <c r="L192" s="245"/>
      <c r="M192" s="245"/>
      <c r="N192" s="243"/>
      <c r="O192" s="236"/>
      <c r="P192" s="245"/>
      <c r="Q192" s="236"/>
      <c r="R192" s="234"/>
      <c r="S192" s="237"/>
      <c r="T192" s="244"/>
      <c r="U192" s="244"/>
      <c r="V192" s="239">
        <f t="shared" si="26"/>
        <v>0</v>
      </c>
      <c r="W192" s="240">
        <f t="shared" si="22"/>
        <v>0</v>
      </c>
      <c r="X192" s="240">
        <v>0</v>
      </c>
      <c r="Y192" s="240">
        <f t="shared" si="27"/>
        <v>0</v>
      </c>
      <c r="Z192" s="239">
        <f t="shared" si="23"/>
        <v>0</v>
      </c>
      <c r="AA192" s="241" t="str">
        <f t="shared" si="24"/>
        <v>NE</v>
      </c>
      <c r="AB192" s="77" t="s">
        <v>998</v>
      </c>
      <c r="AC192" s="78"/>
      <c r="AD192" s="78"/>
      <c r="AE192" s="78"/>
      <c r="AF192" s="78"/>
      <c r="AG192" s="78"/>
      <c r="AH192" s="78"/>
      <c r="AI192" s="78"/>
      <c r="AJ192" s="78"/>
      <c r="AK192" s="78"/>
      <c r="AL192" s="78"/>
      <c r="AM192" s="78"/>
      <c r="AN192" s="78"/>
      <c r="AO192" s="78"/>
      <c r="AP192" s="78"/>
    </row>
    <row r="193" spans="1:42" s="242" customFormat="1" x14ac:dyDescent="0.2">
      <c r="A193" s="229">
        <f t="shared" si="21"/>
        <v>184</v>
      </c>
      <c r="B193" s="247" t="s">
        <v>318</v>
      </c>
      <c r="C193" s="277" t="s">
        <v>539</v>
      </c>
      <c r="D193" s="230"/>
      <c r="E193" s="232"/>
      <c r="F193" s="230" t="s">
        <v>600</v>
      </c>
      <c r="G193" s="233"/>
      <c r="H193" s="234" t="s">
        <v>600</v>
      </c>
      <c r="I193" s="235" t="s">
        <v>600</v>
      </c>
      <c r="J193" s="236" t="s">
        <v>600</v>
      </c>
      <c r="K193" s="245" t="s">
        <v>600</v>
      </c>
      <c r="L193" s="245" t="s">
        <v>600</v>
      </c>
      <c r="M193" s="245" t="s">
        <v>600</v>
      </c>
      <c r="N193" s="243"/>
      <c r="O193" s="236"/>
      <c r="P193" s="245"/>
      <c r="Q193" s="236"/>
      <c r="R193" s="234"/>
      <c r="S193" s="237"/>
      <c r="T193" s="244"/>
      <c r="U193" s="244"/>
      <c r="V193" s="239">
        <f t="shared" si="26"/>
        <v>7</v>
      </c>
      <c r="W193" s="240">
        <f t="shared" si="22"/>
        <v>0.46666666666666667</v>
      </c>
      <c r="X193" s="240">
        <f>VLOOKUP(B193,'[2]Prisustvo za anketu'!$A$9:$AI$221,35,FALSE)</f>
        <v>0.27272727272727271</v>
      </c>
      <c r="Y193" s="240">
        <f t="shared" si="27"/>
        <v>0.36969696969696969</v>
      </c>
      <c r="Z193" s="239">
        <f t="shared" si="23"/>
        <v>0</v>
      </c>
      <c r="AA193" s="241" t="str">
        <f t="shared" si="24"/>
        <v>NE</v>
      </c>
      <c r="AB193" s="77" t="s">
        <v>998</v>
      </c>
      <c r="AC193" s="78"/>
      <c r="AD193" s="78"/>
      <c r="AE193" s="78"/>
      <c r="AF193" s="78"/>
      <c r="AG193" s="78"/>
      <c r="AH193" s="78"/>
      <c r="AI193" s="78"/>
      <c r="AJ193" s="78"/>
      <c r="AK193" s="78"/>
      <c r="AL193" s="78"/>
      <c r="AM193" s="78"/>
      <c r="AN193" s="78"/>
      <c r="AO193" s="78"/>
      <c r="AP193" s="78"/>
    </row>
    <row r="194" spans="1:42" s="242" customFormat="1" x14ac:dyDescent="0.2">
      <c r="A194" s="229">
        <f t="shared" si="21"/>
        <v>185</v>
      </c>
      <c r="B194" s="247" t="s">
        <v>328</v>
      </c>
      <c r="C194" s="277" t="s">
        <v>549</v>
      </c>
      <c r="D194" s="230"/>
      <c r="E194" s="232"/>
      <c r="F194" s="230"/>
      <c r="G194" s="233"/>
      <c r="H194" s="234"/>
      <c r="I194" s="235"/>
      <c r="J194" s="236"/>
      <c r="K194" s="245"/>
      <c r="L194" s="245"/>
      <c r="M194" s="245"/>
      <c r="N194" s="243"/>
      <c r="O194" s="236"/>
      <c r="P194" s="245"/>
      <c r="Q194" s="236"/>
      <c r="R194" s="234"/>
      <c r="S194" s="237"/>
      <c r="T194" s="244"/>
      <c r="U194" s="244"/>
      <c r="V194" s="239">
        <f t="shared" si="26"/>
        <v>0</v>
      </c>
      <c r="W194" s="240">
        <f t="shared" si="22"/>
        <v>0</v>
      </c>
      <c r="X194" s="240">
        <f>VLOOKUP(B194,'[2]Prisustvo za anketu'!$A$9:$AI$221,35,FALSE)</f>
        <v>0</v>
      </c>
      <c r="Y194" s="240">
        <f t="shared" si="27"/>
        <v>0</v>
      </c>
      <c r="Z194" s="239">
        <f t="shared" si="23"/>
        <v>0</v>
      </c>
      <c r="AA194" s="241" t="str">
        <f t="shared" si="24"/>
        <v>NE</v>
      </c>
      <c r="AB194" s="77" t="s">
        <v>998</v>
      </c>
      <c r="AC194" s="78"/>
      <c r="AD194" s="78"/>
      <c r="AE194" s="78"/>
      <c r="AF194" s="78"/>
      <c r="AG194" s="78"/>
      <c r="AH194" s="78"/>
      <c r="AI194" s="78"/>
      <c r="AJ194" s="78"/>
      <c r="AK194" s="78"/>
      <c r="AL194" s="78"/>
      <c r="AM194" s="78"/>
      <c r="AN194" s="78"/>
      <c r="AO194" s="78"/>
      <c r="AP194" s="78"/>
    </row>
    <row r="195" spans="1:42" s="242" customFormat="1" ht="13.5" thickBot="1" x14ac:dyDescent="0.25">
      <c r="A195" s="229">
        <f t="shared" si="21"/>
        <v>186</v>
      </c>
      <c r="B195" s="247" t="s">
        <v>330</v>
      </c>
      <c r="C195" s="277" t="s">
        <v>551</v>
      </c>
      <c r="D195" s="230" t="s">
        <v>600</v>
      </c>
      <c r="E195" s="232"/>
      <c r="F195" s="230" t="s">
        <v>600</v>
      </c>
      <c r="G195" s="230" t="s">
        <v>600</v>
      </c>
      <c r="H195" s="230" t="s">
        <v>600</v>
      </c>
      <c r="I195" s="230" t="s">
        <v>600</v>
      </c>
      <c r="J195" s="230" t="s">
        <v>600</v>
      </c>
      <c r="K195" s="245" t="s">
        <v>600</v>
      </c>
      <c r="L195" s="245" t="s">
        <v>600</v>
      </c>
      <c r="M195" s="245" t="s">
        <v>600</v>
      </c>
      <c r="N195" s="243"/>
      <c r="O195" s="236"/>
      <c r="P195" s="245"/>
      <c r="Q195" s="236"/>
      <c r="R195" s="234"/>
      <c r="S195" s="237"/>
      <c r="T195" s="244"/>
      <c r="U195" s="244"/>
      <c r="V195" s="239">
        <f t="shared" si="26"/>
        <v>9</v>
      </c>
      <c r="W195" s="240">
        <f t="shared" si="22"/>
        <v>0.6</v>
      </c>
      <c r="X195" s="240">
        <f>VLOOKUP(B195,'[2]Prisustvo za anketu'!$A$9:$AI$221,35,FALSE)</f>
        <v>0.33333333333333331</v>
      </c>
      <c r="Y195" s="240">
        <f t="shared" si="27"/>
        <v>0.46666666666666667</v>
      </c>
      <c r="Z195" s="239">
        <f t="shared" si="23"/>
        <v>0</v>
      </c>
      <c r="AA195" s="241" t="str">
        <f t="shared" si="24"/>
        <v>NE</v>
      </c>
      <c r="AB195" s="77" t="s">
        <v>998</v>
      </c>
      <c r="AC195" s="78"/>
      <c r="AD195" s="78"/>
      <c r="AE195" s="78"/>
      <c r="AF195" s="78"/>
      <c r="AG195" s="78"/>
      <c r="AH195" s="78"/>
      <c r="AI195" s="78"/>
      <c r="AJ195" s="78"/>
      <c r="AK195" s="78"/>
      <c r="AL195" s="78"/>
      <c r="AM195" s="78"/>
      <c r="AN195" s="78"/>
      <c r="AO195" s="78"/>
      <c r="AP195" s="78"/>
    </row>
    <row r="196" spans="1:42" s="271" customFormat="1" ht="13.5" thickBot="1" x14ac:dyDescent="0.25">
      <c r="A196" s="229">
        <f t="shared" si="21"/>
        <v>187</v>
      </c>
      <c r="B196" s="260" t="s">
        <v>331</v>
      </c>
      <c r="C196" s="261" t="s">
        <v>552</v>
      </c>
      <c r="D196" s="260" t="s">
        <v>600</v>
      </c>
      <c r="E196" s="262"/>
      <c r="F196" s="260" t="s">
        <v>600</v>
      </c>
      <c r="G196" s="263"/>
      <c r="H196" s="264"/>
      <c r="I196" s="265"/>
      <c r="J196" s="266"/>
      <c r="K196" s="274"/>
      <c r="L196" s="274" t="s">
        <v>600</v>
      </c>
      <c r="M196" s="274" t="s">
        <v>600</v>
      </c>
      <c r="N196" s="272"/>
      <c r="O196" s="266"/>
      <c r="P196" s="274"/>
      <c r="Q196" s="266"/>
      <c r="R196" s="264"/>
      <c r="S196" s="268"/>
      <c r="T196" s="275"/>
      <c r="U196" s="275"/>
      <c r="V196" s="239">
        <f t="shared" si="26"/>
        <v>4</v>
      </c>
      <c r="W196" s="270">
        <f t="shared" si="22"/>
        <v>0.26666666666666666</v>
      </c>
      <c r="X196" s="270">
        <f>VLOOKUP(B196,'[2]Prisustvo za anketu'!$A$9:$AI$221,35,FALSE)</f>
        <v>0</v>
      </c>
      <c r="Y196" s="240">
        <f t="shared" si="27"/>
        <v>0.13333333333333333</v>
      </c>
      <c r="Z196" s="239">
        <f t="shared" si="23"/>
        <v>0</v>
      </c>
      <c r="AA196" s="241" t="str">
        <f t="shared" si="24"/>
        <v>NE</v>
      </c>
      <c r="AB196" s="77" t="s">
        <v>998</v>
      </c>
      <c r="AC196" s="200"/>
      <c r="AD196" s="200"/>
      <c r="AE196" s="200"/>
      <c r="AF196" s="200"/>
      <c r="AG196" s="200"/>
      <c r="AH196" s="200"/>
      <c r="AI196" s="200"/>
      <c r="AJ196" s="200"/>
      <c r="AK196" s="200"/>
      <c r="AL196" s="200"/>
      <c r="AM196" s="200"/>
      <c r="AN196" s="200"/>
      <c r="AO196" s="200"/>
      <c r="AP196" s="200"/>
    </row>
    <row r="197" spans="1:42" s="271" customFormat="1" ht="13.5" thickBot="1" x14ac:dyDescent="0.25">
      <c r="A197" s="229">
        <f t="shared" si="21"/>
        <v>188</v>
      </c>
      <c r="B197" s="260">
        <v>9310</v>
      </c>
      <c r="C197" s="261" t="s">
        <v>611</v>
      </c>
      <c r="D197" s="260"/>
      <c r="E197" s="262"/>
      <c r="F197" s="260"/>
      <c r="G197" s="263"/>
      <c r="H197" s="264"/>
      <c r="I197" s="265"/>
      <c r="J197" s="266"/>
      <c r="K197" s="274"/>
      <c r="L197" s="274"/>
      <c r="M197" s="274"/>
      <c r="N197" s="272"/>
      <c r="O197" s="266"/>
      <c r="P197" s="274"/>
      <c r="Q197" s="266"/>
      <c r="R197" s="264"/>
      <c r="S197" s="268"/>
      <c r="T197" s="275"/>
      <c r="U197" s="275"/>
      <c r="V197" s="239">
        <f t="shared" si="26"/>
        <v>0</v>
      </c>
      <c r="W197" s="270">
        <f t="shared" si="22"/>
        <v>0</v>
      </c>
      <c r="X197" s="270">
        <v>0</v>
      </c>
      <c r="Y197" s="240">
        <f t="shared" si="27"/>
        <v>0</v>
      </c>
      <c r="Z197" s="239">
        <f t="shared" si="23"/>
        <v>0</v>
      </c>
      <c r="AA197" s="241" t="str">
        <f t="shared" si="24"/>
        <v>NE</v>
      </c>
      <c r="AB197" s="77" t="s">
        <v>998</v>
      </c>
      <c r="AC197" s="200"/>
      <c r="AD197" s="200"/>
      <c r="AE197" s="200"/>
      <c r="AF197" s="200"/>
      <c r="AG197" s="200"/>
      <c r="AH197" s="200"/>
      <c r="AI197" s="200"/>
      <c r="AJ197" s="200"/>
      <c r="AK197" s="200"/>
      <c r="AL197" s="200"/>
      <c r="AM197" s="200"/>
      <c r="AN197" s="200"/>
      <c r="AO197" s="200"/>
      <c r="AP197" s="200"/>
    </row>
    <row r="198" spans="1:42" s="271" customFormat="1" ht="13.5" thickBot="1" x14ac:dyDescent="0.25">
      <c r="A198" s="229">
        <f t="shared" si="21"/>
        <v>189</v>
      </c>
      <c r="B198" s="260" t="s">
        <v>334</v>
      </c>
      <c r="C198" s="261" t="s">
        <v>555</v>
      </c>
      <c r="D198" s="260"/>
      <c r="E198" s="262"/>
      <c r="F198" s="260" t="s">
        <v>600</v>
      </c>
      <c r="G198" s="260" t="s">
        <v>600</v>
      </c>
      <c r="H198" s="260" t="s">
        <v>600</v>
      </c>
      <c r="I198" s="260" t="s">
        <v>600</v>
      </c>
      <c r="J198" s="260" t="s">
        <v>600</v>
      </c>
      <c r="K198" s="274"/>
      <c r="L198" s="276" t="s">
        <v>600</v>
      </c>
      <c r="M198" s="274" t="s">
        <v>600</v>
      </c>
      <c r="N198" s="272"/>
      <c r="O198" s="266"/>
      <c r="P198" s="274"/>
      <c r="Q198" s="266" t="s">
        <v>600</v>
      </c>
      <c r="R198" s="264" t="s">
        <v>600</v>
      </c>
      <c r="S198" s="268"/>
      <c r="T198" s="275"/>
      <c r="U198" s="275"/>
      <c r="V198" s="239">
        <f t="shared" si="26"/>
        <v>9</v>
      </c>
      <c r="W198" s="270">
        <f t="shared" si="22"/>
        <v>0.6</v>
      </c>
      <c r="X198" s="270">
        <f>VLOOKUP(B198,'[2]Prisustvo za anketu'!$A$9:$AI$221,35,FALSE)</f>
        <v>0.33333333333333331</v>
      </c>
      <c r="Y198" s="240">
        <f t="shared" si="27"/>
        <v>0.46666666666666667</v>
      </c>
      <c r="Z198" s="239">
        <f t="shared" si="23"/>
        <v>0</v>
      </c>
      <c r="AA198" s="241" t="str">
        <f t="shared" si="24"/>
        <v>NE</v>
      </c>
      <c r="AB198" s="77" t="s">
        <v>998</v>
      </c>
      <c r="AC198" s="200"/>
      <c r="AD198" s="200"/>
      <c r="AE198" s="200"/>
      <c r="AF198" s="200"/>
      <c r="AG198" s="200"/>
      <c r="AH198" s="200"/>
      <c r="AI198" s="200"/>
      <c r="AJ198" s="200"/>
      <c r="AK198" s="200"/>
      <c r="AL198" s="200"/>
      <c r="AM198" s="200"/>
      <c r="AN198" s="200"/>
      <c r="AO198" s="200"/>
      <c r="AP198" s="200"/>
    </row>
    <row r="199" spans="1:42" s="271" customFormat="1" ht="13.5" thickBot="1" x14ac:dyDescent="0.25">
      <c r="A199" s="229">
        <f t="shared" si="21"/>
        <v>190</v>
      </c>
      <c r="B199" s="260" t="s">
        <v>336</v>
      </c>
      <c r="C199" s="261" t="s">
        <v>557</v>
      </c>
      <c r="D199" s="260"/>
      <c r="E199" s="262"/>
      <c r="F199" s="260" t="s">
        <v>600</v>
      </c>
      <c r="G199" s="260" t="s">
        <v>600</v>
      </c>
      <c r="H199" s="260" t="s">
        <v>600</v>
      </c>
      <c r="I199" s="260" t="s">
        <v>600</v>
      </c>
      <c r="J199" s="260" t="s">
        <v>600</v>
      </c>
      <c r="K199" s="274" t="s">
        <v>600</v>
      </c>
      <c r="L199" s="274" t="s">
        <v>600</v>
      </c>
      <c r="M199" s="274" t="s">
        <v>600</v>
      </c>
      <c r="N199" s="281" t="s">
        <v>600</v>
      </c>
      <c r="O199" s="274" t="s">
        <v>600</v>
      </c>
      <c r="P199" s="274"/>
      <c r="Q199" s="266" t="s">
        <v>600</v>
      </c>
      <c r="R199" s="264"/>
      <c r="S199" s="268"/>
      <c r="T199" s="275"/>
      <c r="U199" s="275"/>
      <c r="V199" s="239">
        <f t="shared" si="26"/>
        <v>11</v>
      </c>
      <c r="W199" s="270">
        <f t="shared" si="22"/>
        <v>0.73333333333333328</v>
      </c>
      <c r="X199" s="270">
        <f>VLOOKUP(B199,'[2]Prisustvo za anketu'!$A$9:$AI$221,35,FALSE)</f>
        <v>9.0909090909090912E-2</v>
      </c>
      <c r="Y199" s="240">
        <f t="shared" si="27"/>
        <v>0.41212121212121211</v>
      </c>
      <c r="Z199" s="239">
        <f t="shared" si="23"/>
        <v>0</v>
      </c>
      <c r="AA199" s="241" t="str">
        <f t="shared" si="24"/>
        <v>NE</v>
      </c>
      <c r="AB199" s="77" t="s">
        <v>998</v>
      </c>
      <c r="AC199" s="200"/>
      <c r="AD199" s="200"/>
      <c r="AE199" s="200"/>
      <c r="AF199" s="200"/>
      <c r="AG199" s="200"/>
      <c r="AH199" s="200"/>
      <c r="AI199" s="200"/>
      <c r="AJ199" s="200"/>
      <c r="AK199" s="200"/>
      <c r="AL199" s="200"/>
      <c r="AM199" s="200"/>
      <c r="AN199" s="200"/>
      <c r="AO199" s="200"/>
      <c r="AP199" s="200"/>
    </row>
    <row r="200" spans="1:42" s="271" customFormat="1" ht="13.5" thickBot="1" x14ac:dyDescent="0.25">
      <c r="A200" s="229">
        <f t="shared" si="21"/>
        <v>191</v>
      </c>
      <c r="B200" s="260" t="s">
        <v>337</v>
      </c>
      <c r="C200" s="261" t="s">
        <v>558</v>
      </c>
      <c r="D200" s="260"/>
      <c r="E200" s="262"/>
      <c r="F200" s="260" t="s">
        <v>600</v>
      </c>
      <c r="G200" s="260" t="s">
        <v>600</v>
      </c>
      <c r="H200" s="260" t="s">
        <v>600</v>
      </c>
      <c r="I200" s="260" t="s">
        <v>600</v>
      </c>
      <c r="J200" s="260" t="s">
        <v>600</v>
      </c>
      <c r="K200" s="274" t="s">
        <v>600</v>
      </c>
      <c r="L200" s="274" t="s">
        <v>600</v>
      </c>
      <c r="M200" s="274" t="s">
        <v>600</v>
      </c>
      <c r="N200" s="281" t="s">
        <v>600</v>
      </c>
      <c r="O200" s="274" t="s">
        <v>600</v>
      </c>
      <c r="P200" s="274"/>
      <c r="Q200" s="266" t="s">
        <v>600</v>
      </c>
      <c r="R200" s="264"/>
      <c r="S200" s="268"/>
      <c r="T200" s="275"/>
      <c r="U200" s="275"/>
      <c r="V200" s="239">
        <f t="shared" si="26"/>
        <v>11</v>
      </c>
      <c r="W200" s="270">
        <f t="shared" si="22"/>
        <v>0.73333333333333328</v>
      </c>
      <c r="X200" s="270">
        <f>VLOOKUP(B200,'[2]Prisustvo za anketu'!$A$9:$AI$221,35,FALSE)</f>
        <v>9.0909090909090912E-2</v>
      </c>
      <c r="Y200" s="240">
        <f t="shared" si="27"/>
        <v>0.41212121212121211</v>
      </c>
      <c r="Z200" s="239">
        <f t="shared" si="23"/>
        <v>0</v>
      </c>
      <c r="AA200" s="241" t="str">
        <f t="shared" si="24"/>
        <v>NE</v>
      </c>
      <c r="AB200" s="77" t="s">
        <v>998</v>
      </c>
      <c r="AC200" s="200"/>
      <c r="AD200" s="200"/>
      <c r="AE200" s="200"/>
      <c r="AF200" s="200"/>
      <c r="AG200" s="200"/>
      <c r="AH200" s="200"/>
      <c r="AI200" s="200"/>
      <c r="AJ200" s="200"/>
      <c r="AK200" s="200"/>
      <c r="AL200" s="200"/>
      <c r="AM200" s="200"/>
      <c r="AN200" s="200"/>
      <c r="AO200" s="200"/>
      <c r="AP200" s="200"/>
    </row>
    <row r="201" spans="1:42" s="242" customFormat="1" x14ac:dyDescent="0.2">
      <c r="A201" s="229">
        <f t="shared" si="21"/>
        <v>192</v>
      </c>
      <c r="B201" s="247" t="s">
        <v>340</v>
      </c>
      <c r="C201" s="277" t="s">
        <v>561</v>
      </c>
      <c r="D201" s="230"/>
      <c r="E201" s="232"/>
      <c r="F201" s="230"/>
      <c r="G201" s="233"/>
      <c r="H201" s="234"/>
      <c r="I201" s="235"/>
      <c r="J201" s="236"/>
      <c r="K201" s="245"/>
      <c r="L201" s="245"/>
      <c r="M201" s="245"/>
      <c r="N201" s="243"/>
      <c r="O201" s="236"/>
      <c r="P201" s="245"/>
      <c r="Q201" s="236"/>
      <c r="R201" s="234"/>
      <c r="S201" s="237"/>
      <c r="T201" s="244"/>
      <c r="U201" s="244"/>
      <c r="V201" s="239">
        <f t="shared" si="26"/>
        <v>0</v>
      </c>
      <c r="W201" s="240">
        <f t="shared" si="22"/>
        <v>0</v>
      </c>
      <c r="X201" s="240">
        <f>VLOOKUP(B201,'[2]Prisustvo za anketu'!$A$9:$AI$221,35,FALSE)</f>
        <v>0</v>
      </c>
      <c r="Y201" s="240">
        <f t="shared" si="27"/>
        <v>0</v>
      </c>
      <c r="Z201" s="239">
        <f t="shared" si="23"/>
        <v>0</v>
      </c>
      <c r="AA201" s="241" t="str">
        <f t="shared" si="24"/>
        <v>NE</v>
      </c>
      <c r="AB201" s="77" t="s">
        <v>998</v>
      </c>
      <c r="AC201" s="78"/>
      <c r="AD201" s="78"/>
      <c r="AE201" s="78"/>
      <c r="AF201" s="78"/>
      <c r="AG201" s="78"/>
      <c r="AH201" s="78"/>
      <c r="AI201" s="78"/>
      <c r="AJ201" s="78"/>
      <c r="AK201" s="78"/>
      <c r="AL201" s="78"/>
      <c r="AM201" s="78"/>
      <c r="AN201" s="78"/>
      <c r="AO201" s="78"/>
      <c r="AP201" s="78"/>
    </row>
    <row r="202" spans="1:42" s="242" customFormat="1" x14ac:dyDescent="0.2">
      <c r="A202" s="229">
        <f t="shared" ref="A202:A212" si="28">A201+1</f>
        <v>193</v>
      </c>
      <c r="B202" s="247" t="s">
        <v>341</v>
      </c>
      <c r="C202" s="277" t="s">
        <v>562</v>
      </c>
      <c r="D202" s="230"/>
      <c r="E202" s="232"/>
      <c r="F202" s="230"/>
      <c r="G202" s="233"/>
      <c r="H202" s="234"/>
      <c r="I202" s="235"/>
      <c r="J202" s="236"/>
      <c r="K202" s="245"/>
      <c r="L202" s="245"/>
      <c r="M202" s="245"/>
      <c r="N202" s="243"/>
      <c r="O202" s="236"/>
      <c r="P202" s="245"/>
      <c r="Q202" s="236"/>
      <c r="R202" s="234"/>
      <c r="S202" s="237"/>
      <c r="T202" s="244"/>
      <c r="U202" s="244"/>
      <c r="V202" s="239">
        <f t="shared" si="26"/>
        <v>0</v>
      </c>
      <c r="W202" s="240">
        <f t="shared" ref="W202:W222" si="29">V202/15</f>
        <v>0</v>
      </c>
      <c r="X202" s="240">
        <f>VLOOKUP(B202,'[2]Prisustvo za anketu'!$A$9:$AI$221,35,FALSE)</f>
        <v>0</v>
      </c>
      <c r="Y202" s="240">
        <f t="shared" si="27"/>
        <v>0</v>
      </c>
      <c r="Z202" s="239">
        <f t="shared" ref="Z202:Z222" si="30">IF(Y202&lt;50%,0,IF(Y202&lt;=60%,1,IF(Y202&lt;=70%,2,IF(Y202&lt;=80%,3,IF(Y202&lt;=90%,4,5)))))</f>
        <v>0</v>
      </c>
      <c r="AA202" s="241" t="str">
        <f t="shared" ref="AA202:AA222" si="31">IF(Z202&gt;0,"DA","NE")</f>
        <v>NE</v>
      </c>
      <c r="AB202" s="77" t="s">
        <v>998</v>
      </c>
      <c r="AC202" s="78"/>
      <c r="AD202" s="78"/>
      <c r="AE202" s="78"/>
      <c r="AF202" s="78"/>
      <c r="AG202" s="78"/>
      <c r="AH202" s="78"/>
      <c r="AI202" s="78"/>
      <c r="AJ202" s="78"/>
      <c r="AK202" s="78"/>
      <c r="AL202" s="78"/>
      <c r="AM202" s="78"/>
      <c r="AN202" s="78"/>
      <c r="AO202" s="78"/>
      <c r="AP202" s="78"/>
    </row>
    <row r="203" spans="1:42" s="242" customFormat="1" x14ac:dyDescent="0.2">
      <c r="A203" s="229">
        <f t="shared" si="28"/>
        <v>194</v>
      </c>
      <c r="B203" s="247" t="s">
        <v>347</v>
      </c>
      <c r="C203" s="277" t="s">
        <v>567</v>
      </c>
      <c r="D203" s="230"/>
      <c r="E203" s="232"/>
      <c r="F203" s="230" t="s">
        <v>600</v>
      </c>
      <c r="G203" s="230" t="s">
        <v>600</v>
      </c>
      <c r="H203" s="230" t="s">
        <v>600</v>
      </c>
      <c r="I203" s="230" t="s">
        <v>600</v>
      </c>
      <c r="J203" s="236"/>
      <c r="K203" s="245"/>
      <c r="L203" s="245" t="s">
        <v>600</v>
      </c>
      <c r="M203" s="245" t="s">
        <v>600</v>
      </c>
      <c r="N203" s="243"/>
      <c r="O203" s="236"/>
      <c r="P203" s="245"/>
      <c r="Q203" s="236"/>
      <c r="R203" s="234"/>
      <c r="S203" s="237"/>
      <c r="T203" s="244"/>
      <c r="U203" s="244"/>
      <c r="V203" s="239">
        <f t="shared" si="26"/>
        <v>6</v>
      </c>
      <c r="W203" s="240">
        <f t="shared" si="29"/>
        <v>0.4</v>
      </c>
      <c r="X203" s="240">
        <f>VLOOKUP(B203,'[2]Prisustvo za anketu'!$A$9:$AI$221,35,FALSE)</f>
        <v>8.3333333333333329E-2</v>
      </c>
      <c r="Y203" s="240">
        <f t="shared" si="27"/>
        <v>0.24166666666666667</v>
      </c>
      <c r="Z203" s="239">
        <f t="shared" si="30"/>
        <v>0</v>
      </c>
      <c r="AA203" s="241" t="str">
        <f t="shared" si="31"/>
        <v>NE</v>
      </c>
      <c r="AB203" s="77" t="s">
        <v>998</v>
      </c>
      <c r="AC203" s="78"/>
      <c r="AD203" s="78"/>
      <c r="AE203" s="78"/>
      <c r="AF203" s="78"/>
      <c r="AG203" s="78"/>
      <c r="AH203" s="78"/>
      <c r="AI203" s="78"/>
      <c r="AJ203" s="78"/>
      <c r="AK203" s="78"/>
      <c r="AL203" s="78"/>
      <c r="AM203" s="78"/>
      <c r="AN203" s="78"/>
      <c r="AO203" s="78"/>
      <c r="AP203" s="78"/>
    </row>
    <row r="204" spans="1:42" s="242" customFormat="1" x14ac:dyDescent="0.2">
      <c r="A204" s="229">
        <f t="shared" si="28"/>
        <v>195</v>
      </c>
      <c r="B204" s="247" t="s">
        <v>348</v>
      </c>
      <c r="C204" s="277" t="s">
        <v>568</v>
      </c>
      <c r="D204" s="230"/>
      <c r="E204" s="232"/>
      <c r="F204" s="230"/>
      <c r="G204" s="233"/>
      <c r="H204" s="234"/>
      <c r="I204" s="235"/>
      <c r="J204" s="236"/>
      <c r="K204" s="245"/>
      <c r="L204" s="245"/>
      <c r="M204" s="245"/>
      <c r="N204" s="243"/>
      <c r="O204" s="236"/>
      <c r="P204" s="245"/>
      <c r="Q204" s="236"/>
      <c r="R204" s="234"/>
      <c r="S204" s="237"/>
      <c r="T204" s="244"/>
      <c r="U204" s="244"/>
      <c r="V204" s="239">
        <f t="shared" si="26"/>
        <v>0</v>
      </c>
      <c r="W204" s="240">
        <f t="shared" si="29"/>
        <v>0</v>
      </c>
      <c r="X204" s="240">
        <f>VLOOKUP(B204,'[2]Prisustvo za anketu'!$A$9:$AI$221,35,FALSE)</f>
        <v>0</v>
      </c>
      <c r="Y204" s="240">
        <f t="shared" si="27"/>
        <v>0</v>
      </c>
      <c r="Z204" s="239">
        <f t="shared" si="30"/>
        <v>0</v>
      </c>
      <c r="AA204" s="241" t="str">
        <f t="shared" si="31"/>
        <v>NE</v>
      </c>
      <c r="AB204" s="77" t="s">
        <v>998</v>
      </c>
      <c r="AC204" s="78"/>
      <c r="AD204" s="78"/>
      <c r="AE204" s="78"/>
      <c r="AF204" s="78"/>
      <c r="AG204" s="78"/>
      <c r="AH204" s="78"/>
      <c r="AI204" s="78"/>
      <c r="AJ204" s="78"/>
      <c r="AK204" s="78"/>
      <c r="AL204" s="78"/>
      <c r="AM204" s="78"/>
      <c r="AN204" s="78"/>
      <c r="AO204" s="78"/>
      <c r="AP204" s="78"/>
    </row>
    <row r="205" spans="1:42" s="242" customFormat="1" x14ac:dyDescent="0.2">
      <c r="A205" s="229">
        <f t="shared" si="28"/>
        <v>196</v>
      </c>
      <c r="B205" s="247" t="s">
        <v>350</v>
      </c>
      <c r="C205" s="277" t="s">
        <v>570</v>
      </c>
      <c r="D205" s="230"/>
      <c r="E205" s="232"/>
      <c r="F205" s="230" t="s">
        <v>600</v>
      </c>
      <c r="G205" s="230" t="s">
        <v>600</v>
      </c>
      <c r="H205" s="230" t="s">
        <v>600</v>
      </c>
      <c r="I205" s="230" t="s">
        <v>600</v>
      </c>
      <c r="J205" s="230" t="s">
        <v>600</v>
      </c>
      <c r="K205" s="245"/>
      <c r="L205" s="245"/>
      <c r="M205" s="245"/>
      <c r="N205" s="243"/>
      <c r="O205" s="236"/>
      <c r="P205" s="245"/>
      <c r="Q205" s="236"/>
      <c r="R205" s="234"/>
      <c r="S205" s="237"/>
      <c r="T205" s="244"/>
      <c r="U205" s="244"/>
      <c r="V205" s="239">
        <f t="shared" si="26"/>
        <v>5</v>
      </c>
      <c r="W205" s="240">
        <f t="shared" si="29"/>
        <v>0.33333333333333331</v>
      </c>
      <c r="X205" s="240">
        <f>VLOOKUP(B205,'[2]Prisustvo za anketu'!$A$9:$AI$221,35,FALSE)</f>
        <v>0</v>
      </c>
      <c r="Y205" s="240">
        <f t="shared" si="27"/>
        <v>0.16666666666666666</v>
      </c>
      <c r="Z205" s="239">
        <f t="shared" si="30"/>
        <v>0</v>
      </c>
      <c r="AA205" s="241" t="str">
        <f t="shared" si="31"/>
        <v>NE</v>
      </c>
      <c r="AB205" s="77" t="s">
        <v>998</v>
      </c>
      <c r="AC205" s="78"/>
      <c r="AD205" s="78"/>
      <c r="AE205" s="78"/>
      <c r="AF205" s="78"/>
      <c r="AG205" s="78"/>
      <c r="AH205" s="78"/>
      <c r="AI205" s="78"/>
      <c r="AJ205" s="78"/>
      <c r="AK205" s="78"/>
      <c r="AL205" s="78"/>
      <c r="AM205" s="78"/>
      <c r="AN205" s="78"/>
      <c r="AO205" s="78"/>
      <c r="AP205" s="78"/>
    </row>
    <row r="206" spans="1:42" s="242" customFormat="1" ht="13.5" thickBot="1" x14ac:dyDescent="0.25">
      <c r="A206" s="229">
        <f t="shared" si="28"/>
        <v>197</v>
      </c>
      <c r="B206" s="247" t="s">
        <v>351</v>
      </c>
      <c r="C206" s="277" t="s">
        <v>571</v>
      </c>
      <c r="D206" s="230"/>
      <c r="E206" s="232"/>
      <c r="F206" s="230"/>
      <c r="G206" s="233"/>
      <c r="H206" s="234"/>
      <c r="I206" s="235"/>
      <c r="J206" s="236"/>
      <c r="K206" s="245"/>
      <c r="L206" s="245"/>
      <c r="M206" s="245"/>
      <c r="N206" s="243"/>
      <c r="O206" s="236"/>
      <c r="P206" s="245"/>
      <c r="Q206" s="236"/>
      <c r="R206" s="234"/>
      <c r="S206" s="237"/>
      <c r="T206" s="244"/>
      <c r="U206" s="244"/>
      <c r="V206" s="239">
        <f t="shared" si="26"/>
        <v>0</v>
      </c>
      <c r="W206" s="240">
        <f t="shared" si="29"/>
        <v>0</v>
      </c>
      <c r="X206" s="240">
        <f>VLOOKUP(B206,'[2]Prisustvo za anketu'!$A$9:$AI$221,35,FALSE)</f>
        <v>0</v>
      </c>
      <c r="Y206" s="240">
        <f t="shared" si="27"/>
        <v>0</v>
      </c>
      <c r="Z206" s="239">
        <f t="shared" si="30"/>
        <v>0</v>
      </c>
      <c r="AA206" s="241" t="str">
        <f t="shared" si="31"/>
        <v>NE</v>
      </c>
      <c r="AB206" s="77" t="s">
        <v>998</v>
      </c>
      <c r="AC206" s="78"/>
      <c r="AD206" s="78"/>
      <c r="AE206" s="78"/>
      <c r="AF206" s="78"/>
      <c r="AG206" s="78"/>
      <c r="AH206" s="78"/>
      <c r="AI206" s="78"/>
      <c r="AJ206" s="78"/>
      <c r="AK206" s="78"/>
      <c r="AL206" s="78"/>
      <c r="AM206" s="78"/>
      <c r="AN206" s="78"/>
      <c r="AO206" s="78"/>
      <c r="AP206" s="78"/>
    </row>
    <row r="207" spans="1:42" s="271" customFormat="1" ht="13.5" thickBot="1" x14ac:dyDescent="0.25">
      <c r="A207" s="229">
        <f t="shared" si="28"/>
        <v>198</v>
      </c>
      <c r="B207" s="260" t="s">
        <v>353</v>
      </c>
      <c r="C207" s="261" t="s">
        <v>573</v>
      </c>
      <c r="D207" s="260"/>
      <c r="E207" s="262"/>
      <c r="F207" s="260"/>
      <c r="G207" s="263"/>
      <c r="H207" s="264"/>
      <c r="I207" s="265"/>
      <c r="J207" s="266"/>
      <c r="K207" s="274"/>
      <c r="L207" s="274"/>
      <c r="M207" s="274"/>
      <c r="N207" s="272"/>
      <c r="O207" s="266"/>
      <c r="P207" s="274"/>
      <c r="Q207" s="266"/>
      <c r="R207" s="264"/>
      <c r="S207" s="268"/>
      <c r="T207" s="275"/>
      <c r="U207" s="275"/>
      <c r="V207" s="239">
        <f t="shared" si="26"/>
        <v>0</v>
      </c>
      <c r="W207" s="270">
        <f t="shared" si="29"/>
        <v>0</v>
      </c>
      <c r="X207" s="270">
        <f>VLOOKUP(B207,'[2]Prisustvo za anketu'!$A$9:$AI$221,35,FALSE)</f>
        <v>0</v>
      </c>
      <c r="Y207" s="240">
        <f t="shared" si="27"/>
        <v>0</v>
      </c>
      <c r="Z207" s="239">
        <f t="shared" si="30"/>
        <v>0</v>
      </c>
      <c r="AA207" s="241" t="str">
        <f t="shared" si="31"/>
        <v>NE</v>
      </c>
      <c r="AB207" s="77" t="s">
        <v>998</v>
      </c>
      <c r="AC207" s="200"/>
      <c r="AD207" s="200"/>
      <c r="AE207" s="200"/>
      <c r="AF207" s="200"/>
      <c r="AG207" s="200"/>
      <c r="AH207" s="200"/>
      <c r="AI207" s="200"/>
      <c r="AJ207" s="200"/>
      <c r="AK207" s="200"/>
      <c r="AL207" s="200"/>
      <c r="AM207" s="200"/>
      <c r="AN207" s="200"/>
      <c r="AO207" s="200"/>
      <c r="AP207" s="200"/>
    </row>
    <row r="208" spans="1:42" s="242" customFormat="1" x14ac:dyDescent="0.2">
      <c r="A208" s="229">
        <f t="shared" si="28"/>
        <v>199</v>
      </c>
      <c r="B208" s="247" t="s">
        <v>354</v>
      </c>
      <c r="C208" s="277" t="s">
        <v>574</v>
      </c>
      <c r="D208" s="230"/>
      <c r="E208" s="232"/>
      <c r="F208" s="230" t="s">
        <v>600</v>
      </c>
      <c r="G208" s="233"/>
      <c r="H208" s="234"/>
      <c r="I208" s="235"/>
      <c r="J208" s="236"/>
      <c r="K208" s="245"/>
      <c r="L208" s="245" t="s">
        <v>600</v>
      </c>
      <c r="M208" s="245" t="s">
        <v>600</v>
      </c>
      <c r="N208" s="243"/>
      <c r="O208" s="236"/>
      <c r="P208" s="245"/>
      <c r="Q208" s="236"/>
      <c r="R208" s="234"/>
      <c r="S208" s="237"/>
      <c r="T208" s="244"/>
      <c r="U208" s="244"/>
      <c r="V208" s="239">
        <f t="shared" si="26"/>
        <v>3</v>
      </c>
      <c r="W208" s="240">
        <f t="shared" si="29"/>
        <v>0.2</v>
      </c>
      <c r="X208" s="240">
        <f>VLOOKUP(B208,'[2]Prisustvo za anketu'!$A$9:$AI$221,35,FALSE)</f>
        <v>0.16666666666666666</v>
      </c>
      <c r="Y208" s="240">
        <f t="shared" si="27"/>
        <v>0.18333333333333335</v>
      </c>
      <c r="Z208" s="239">
        <f t="shared" si="30"/>
        <v>0</v>
      </c>
      <c r="AA208" s="241" t="str">
        <f t="shared" si="31"/>
        <v>NE</v>
      </c>
      <c r="AB208" s="77" t="s">
        <v>998</v>
      </c>
      <c r="AC208" s="78"/>
      <c r="AD208" s="78"/>
      <c r="AE208" s="78"/>
      <c r="AF208" s="78"/>
      <c r="AG208" s="78"/>
      <c r="AH208" s="78"/>
      <c r="AI208" s="78"/>
      <c r="AJ208" s="78"/>
      <c r="AK208" s="78"/>
      <c r="AL208" s="78"/>
      <c r="AM208" s="78"/>
      <c r="AN208" s="78"/>
      <c r="AO208" s="78"/>
      <c r="AP208" s="78"/>
    </row>
    <row r="209" spans="1:44" s="242" customFormat="1" x14ac:dyDescent="0.2">
      <c r="A209" s="229">
        <f t="shared" si="28"/>
        <v>200</v>
      </c>
      <c r="B209" s="247" t="s">
        <v>355</v>
      </c>
      <c r="C209" s="277" t="s">
        <v>575</v>
      </c>
      <c r="D209" s="230"/>
      <c r="E209" s="232"/>
      <c r="F209" s="230" t="s">
        <v>600</v>
      </c>
      <c r="G209" s="233"/>
      <c r="H209" s="234" t="s">
        <v>600</v>
      </c>
      <c r="I209" s="235" t="s">
        <v>600</v>
      </c>
      <c r="J209" s="236" t="s">
        <v>600</v>
      </c>
      <c r="K209" s="245"/>
      <c r="L209" s="245" t="s">
        <v>600</v>
      </c>
      <c r="M209" s="245" t="s">
        <v>600</v>
      </c>
      <c r="N209" s="243" t="s">
        <v>600</v>
      </c>
      <c r="O209" s="236" t="s">
        <v>600</v>
      </c>
      <c r="P209" s="245"/>
      <c r="Q209" s="236"/>
      <c r="R209" s="234"/>
      <c r="S209" s="237"/>
      <c r="T209" s="244"/>
      <c r="U209" s="244"/>
      <c r="V209" s="239">
        <f t="shared" si="26"/>
        <v>8</v>
      </c>
      <c r="W209" s="240">
        <f t="shared" si="29"/>
        <v>0.53333333333333333</v>
      </c>
      <c r="X209" s="240">
        <f>VLOOKUP(B209,'[2]Prisustvo za anketu'!$A$9:$AI$221,35,FALSE)</f>
        <v>0.25</v>
      </c>
      <c r="Y209" s="240">
        <f t="shared" si="27"/>
        <v>0.39166666666666666</v>
      </c>
      <c r="Z209" s="239">
        <f t="shared" si="30"/>
        <v>0</v>
      </c>
      <c r="AA209" s="241" t="str">
        <f t="shared" si="31"/>
        <v>NE</v>
      </c>
      <c r="AB209" s="77" t="s">
        <v>998</v>
      </c>
      <c r="AC209" s="78"/>
      <c r="AD209" s="78"/>
      <c r="AE209" s="78"/>
      <c r="AF209" s="78"/>
      <c r="AG209" s="78"/>
      <c r="AH209" s="78"/>
      <c r="AI209" s="78"/>
      <c r="AJ209" s="78"/>
      <c r="AK209" s="78"/>
      <c r="AL209" s="78"/>
      <c r="AM209" s="78"/>
      <c r="AN209" s="78"/>
      <c r="AO209" s="78"/>
      <c r="AP209" s="78"/>
    </row>
    <row r="210" spans="1:44" s="242" customFormat="1" x14ac:dyDescent="0.2">
      <c r="A210" s="229">
        <f t="shared" si="28"/>
        <v>201</v>
      </c>
      <c r="B210" s="247" t="s">
        <v>357</v>
      </c>
      <c r="C210" s="277" t="s">
        <v>577</v>
      </c>
      <c r="D210" s="230"/>
      <c r="E210" s="232"/>
      <c r="F210" s="230" t="s">
        <v>600</v>
      </c>
      <c r="G210" s="233"/>
      <c r="H210" s="234" t="s">
        <v>600</v>
      </c>
      <c r="I210" s="235"/>
      <c r="J210" s="236"/>
      <c r="K210" s="245"/>
      <c r="L210" s="245"/>
      <c r="M210" s="245" t="s">
        <v>600</v>
      </c>
      <c r="N210" s="243"/>
      <c r="O210" s="236"/>
      <c r="P210" s="245"/>
      <c r="Q210" s="236"/>
      <c r="R210" s="234"/>
      <c r="S210" s="237"/>
      <c r="T210" s="244"/>
      <c r="U210" s="244"/>
      <c r="V210" s="239">
        <f t="shared" ref="V210:V222" si="32">COUNTIF(D210:U210,"+")</f>
        <v>3</v>
      </c>
      <c r="W210" s="240">
        <f t="shared" si="29"/>
        <v>0.2</v>
      </c>
      <c r="X210" s="240">
        <f>VLOOKUP(B210,'[2]Prisustvo za anketu'!$A$9:$AI$221,35,FALSE)</f>
        <v>0</v>
      </c>
      <c r="Y210" s="240">
        <f t="shared" si="27"/>
        <v>0.1</v>
      </c>
      <c r="Z210" s="239">
        <f t="shared" si="30"/>
        <v>0</v>
      </c>
      <c r="AA210" s="241" t="str">
        <f t="shared" si="31"/>
        <v>NE</v>
      </c>
      <c r="AB210" s="77" t="s">
        <v>998</v>
      </c>
      <c r="AC210" s="78"/>
      <c r="AD210" s="78"/>
      <c r="AE210" s="78"/>
      <c r="AF210" s="78"/>
      <c r="AG210" s="78"/>
      <c r="AH210" s="78"/>
      <c r="AI210" s="78"/>
      <c r="AJ210" s="78"/>
      <c r="AK210" s="78"/>
      <c r="AL210" s="78"/>
      <c r="AM210" s="78"/>
      <c r="AN210" s="78"/>
      <c r="AO210" s="78"/>
      <c r="AP210" s="78"/>
    </row>
    <row r="211" spans="1:44" s="242" customFormat="1" x14ac:dyDescent="0.2">
      <c r="A211" s="229">
        <f t="shared" si="28"/>
        <v>202</v>
      </c>
      <c r="B211" s="247" t="s">
        <v>363</v>
      </c>
      <c r="C211" s="277" t="s">
        <v>583</v>
      </c>
      <c r="D211" s="230" t="s">
        <v>600</v>
      </c>
      <c r="E211" s="232"/>
      <c r="F211" s="230" t="s">
        <v>600</v>
      </c>
      <c r="G211" s="230" t="s">
        <v>600</v>
      </c>
      <c r="H211" s="230" t="s">
        <v>600</v>
      </c>
      <c r="I211" s="230" t="s">
        <v>600</v>
      </c>
      <c r="J211" s="236"/>
      <c r="K211" s="245"/>
      <c r="L211" s="245" t="s">
        <v>600</v>
      </c>
      <c r="M211" s="245" t="s">
        <v>600</v>
      </c>
      <c r="N211" s="243"/>
      <c r="O211" s="236"/>
      <c r="P211" s="245"/>
      <c r="Q211" s="236" t="s">
        <v>600</v>
      </c>
      <c r="R211" s="234" t="s">
        <v>600</v>
      </c>
      <c r="S211" s="237"/>
      <c r="T211" s="244"/>
      <c r="U211" s="244"/>
      <c r="V211" s="239">
        <f t="shared" si="32"/>
        <v>9</v>
      </c>
      <c r="W211" s="240">
        <f t="shared" si="29"/>
        <v>0.6</v>
      </c>
      <c r="X211" s="240">
        <f>VLOOKUP(B211,'[2]Prisustvo za anketu'!$A$9:$AI$221,35,FALSE)</f>
        <v>0.25</v>
      </c>
      <c r="Y211" s="240">
        <f t="shared" si="27"/>
        <v>0.42499999999999999</v>
      </c>
      <c r="Z211" s="239">
        <f t="shared" si="30"/>
        <v>0</v>
      </c>
      <c r="AA211" s="241" t="str">
        <f t="shared" si="31"/>
        <v>NE</v>
      </c>
      <c r="AB211" s="77" t="s">
        <v>998</v>
      </c>
      <c r="AC211" s="78"/>
      <c r="AD211" s="78"/>
      <c r="AE211" s="78"/>
      <c r="AF211" s="78"/>
      <c r="AG211" s="78"/>
      <c r="AH211" s="78"/>
      <c r="AI211" s="78"/>
      <c r="AJ211" s="78"/>
      <c r="AK211" s="78"/>
      <c r="AL211" s="78"/>
      <c r="AM211" s="78"/>
      <c r="AN211" s="78"/>
      <c r="AO211" s="78"/>
      <c r="AP211" s="78"/>
    </row>
    <row r="212" spans="1:44" s="242" customFormat="1" x14ac:dyDescent="0.2">
      <c r="A212" s="229">
        <f t="shared" si="28"/>
        <v>203</v>
      </c>
      <c r="B212" s="247" t="s">
        <v>364</v>
      </c>
      <c r="C212" s="277" t="s">
        <v>584</v>
      </c>
      <c r="D212" s="230" t="s">
        <v>600</v>
      </c>
      <c r="E212" s="232"/>
      <c r="F212" s="230" t="s">
        <v>600</v>
      </c>
      <c r="G212" s="230" t="s">
        <v>600</v>
      </c>
      <c r="H212" s="230" t="s">
        <v>600</v>
      </c>
      <c r="I212" s="230" t="s">
        <v>600</v>
      </c>
      <c r="J212" s="230" t="s">
        <v>600</v>
      </c>
      <c r="K212" s="245"/>
      <c r="L212" s="245" t="s">
        <v>600</v>
      </c>
      <c r="M212" s="245" t="s">
        <v>600</v>
      </c>
      <c r="N212" s="243"/>
      <c r="O212" s="236"/>
      <c r="P212" s="245"/>
      <c r="Q212" s="236" t="s">
        <v>600</v>
      </c>
      <c r="R212" s="234" t="s">
        <v>600</v>
      </c>
      <c r="S212" s="237" t="s">
        <v>600</v>
      </c>
      <c r="T212" s="244"/>
      <c r="U212" s="244" t="s">
        <v>600</v>
      </c>
      <c r="V212" s="239">
        <f t="shared" si="32"/>
        <v>12</v>
      </c>
      <c r="W212" s="240">
        <f t="shared" si="29"/>
        <v>0.8</v>
      </c>
      <c r="X212" s="240">
        <f>VLOOKUP(B212,'[2]Prisustvo za anketu'!$A$9:$AI$221,35,FALSE)</f>
        <v>8.3333333333333329E-2</v>
      </c>
      <c r="Y212" s="240">
        <f t="shared" si="27"/>
        <v>0.44166666666666671</v>
      </c>
      <c r="Z212" s="239">
        <f t="shared" si="30"/>
        <v>0</v>
      </c>
      <c r="AA212" s="241" t="str">
        <f t="shared" si="31"/>
        <v>NE</v>
      </c>
      <c r="AB212" s="77" t="s">
        <v>998</v>
      </c>
      <c r="AC212" s="78"/>
      <c r="AD212" s="78"/>
      <c r="AE212" s="78"/>
      <c r="AF212" s="78"/>
      <c r="AG212" s="78"/>
      <c r="AH212" s="78"/>
      <c r="AI212" s="78"/>
      <c r="AJ212" s="78"/>
      <c r="AK212" s="78"/>
      <c r="AL212" s="78"/>
      <c r="AM212" s="78"/>
      <c r="AN212" s="78"/>
      <c r="AO212" s="78"/>
      <c r="AP212" s="78"/>
    </row>
    <row r="213" spans="1:44" s="242" customFormat="1" x14ac:dyDescent="0.2">
      <c r="A213" s="229" t="e">
        <f>#REF!+1</f>
        <v>#REF!</v>
      </c>
      <c r="B213" s="247" t="s">
        <v>365</v>
      </c>
      <c r="C213" s="277" t="s">
        <v>585</v>
      </c>
      <c r="D213" s="230"/>
      <c r="E213" s="232"/>
      <c r="F213" s="230"/>
      <c r="G213" s="233"/>
      <c r="H213" s="234"/>
      <c r="I213" s="235"/>
      <c r="J213" s="236"/>
      <c r="K213" s="245"/>
      <c r="L213" s="245"/>
      <c r="M213" s="245"/>
      <c r="N213" s="243"/>
      <c r="O213" s="236"/>
      <c r="P213" s="245"/>
      <c r="Q213" s="236"/>
      <c r="R213" s="234"/>
      <c r="S213" s="237"/>
      <c r="T213" s="244"/>
      <c r="U213" s="244"/>
      <c r="V213" s="239">
        <f t="shared" si="32"/>
        <v>0</v>
      </c>
      <c r="W213" s="240">
        <f t="shared" si="29"/>
        <v>0</v>
      </c>
      <c r="X213" s="240">
        <f>VLOOKUP(B213,'[2]Prisustvo za anketu'!$A$9:$AI$221,35,FALSE)</f>
        <v>0</v>
      </c>
      <c r="Y213" s="240">
        <f t="shared" si="27"/>
        <v>0</v>
      </c>
      <c r="Z213" s="239">
        <f t="shared" si="30"/>
        <v>0</v>
      </c>
      <c r="AA213" s="241" t="str">
        <f t="shared" si="31"/>
        <v>NE</v>
      </c>
      <c r="AB213" s="77" t="s">
        <v>998</v>
      </c>
      <c r="AC213" s="78"/>
      <c r="AD213" s="78"/>
      <c r="AE213" s="78"/>
      <c r="AF213" s="78"/>
      <c r="AG213" s="78"/>
      <c r="AH213" s="78"/>
      <c r="AI213" s="78"/>
      <c r="AJ213" s="78"/>
      <c r="AK213" s="78"/>
      <c r="AL213" s="78"/>
      <c r="AM213" s="78"/>
      <c r="AN213" s="78"/>
      <c r="AO213" s="78"/>
      <c r="AP213" s="78"/>
    </row>
    <row r="214" spans="1:44" s="242" customFormat="1" x14ac:dyDescent="0.2">
      <c r="A214" s="229" t="e">
        <f t="shared" ref="A214:A222" si="33">A213+1</f>
        <v>#REF!</v>
      </c>
      <c r="B214" s="247" t="s">
        <v>366</v>
      </c>
      <c r="C214" s="277" t="s">
        <v>586</v>
      </c>
      <c r="D214" s="230"/>
      <c r="E214" s="232"/>
      <c r="F214" s="230"/>
      <c r="G214" s="233"/>
      <c r="H214" s="234"/>
      <c r="I214" s="235"/>
      <c r="J214" s="236"/>
      <c r="K214" s="245"/>
      <c r="L214" s="245"/>
      <c r="M214" s="245"/>
      <c r="N214" s="243"/>
      <c r="O214" s="236"/>
      <c r="P214" s="245"/>
      <c r="Q214" s="236"/>
      <c r="R214" s="234"/>
      <c r="S214" s="237"/>
      <c r="T214" s="244"/>
      <c r="U214" s="244"/>
      <c r="V214" s="239">
        <f t="shared" si="32"/>
        <v>0</v>
      </c>
      <c r="W214" s="240">
        <f t="shared" si="29"/>
        <v>0</v>
      </c>
      <c r="X214" s="240">
        <f>VLOOKUP(B214,'[2]Prisustvo za anketu'!$A$9:$AI$221,35,FALSE)</f>
        <v>0</v>
      </c>
      <c r="Y214" s="240">
        <f t="shared" si="27"/>
        <v>0</v>
      </c>
      <c r="Z214" s="239">
        <f t="shared" si="30"/>
        <v>0</v>
      </c>
      <c r="AA214" s="241" t="str">
        <f t="shared" si="31"/>
        <v>NE</v>
      </c>
      <c r="AB214" s="77" t="s">
        <v>998</v>
      </c>
      <c r="AC214" s="78"/>
      <c r="AD214" s="78"/>
      <c r="AE214" s="78"/>
      <c r="AF214" s="78"/>
      <c r="AG214" s="78"/>
      <c r="AH214" s="78"/>
      <c r="AI214" s="78"/>
      <c r="AJ214" s="78"/>
      <c r="AK214" s="78"/>
      <c r="AL214" s="78"/>
      <c r="AM214" s="78"/>
      <c r="AN214" s="78"/>
      <c r="AO214" s="78"/>
      <c r="AP214" s="78"/>
    </row>
    <row r="215" spans="1:44" s="242" customFormat="1" x14ac:dyDescent="0.2">
      <c r="A215" s="229" t="e">
        <f t="shared" si="33"/>
        <v>#REF!</v>
      </c>
      <c r="B215" s="247" t="s">
        <v>367</v>
      </c>
      <c r="C215" s="277" t="s">
        <v>587</v>
      </c>
      <c r="D215" s="230"/>
      <c r="E215" s="232"/>
      <c r="F215" s="230" t="s">
        <v>600</v>
      </c>
      <c r="G215" s="230" t="s">
        <v>600</v>
      </c>
      <c r="H215" s="230" t="s">
        <v>600</v>
      </c>
      <c r="I215" s="230" t="s">
        <v>600</v>
      </c>
      <c r="J215" s="230" t="s">
        <v>600</v>
      </c>
      <c r="K215" s="245"/>
      <c r="L215" s="245"/>
      <c r="M215" s="245"/>
      <c r="N215" s="243"/>
      <c r="O215" s="236"/>
      <c r="P215" s="245"/>
      <c r="Q215" s="236"/>
      <c r="R215" s="234"/>
      <c r="S215" s="237"/>
      <c r="T215" s="244"/>
      <c r="U215" s="244"/>
      <c r="V215" s="239">
        <f t="shared" si="32"/>
        <v>5</v>
      </c>
      <c r="W215" s="240">
        <f t="shared" si="29"/>
        <v>0.33333333333333331</v>
      </c>
      <c r="X215" s="240">
        <f>VLOOKUP(B215,'[2]Prisustvo za anketu'!$A$9:$AI$221,35,FALSE)</f>
        <v>0.25</v>
      </c>
      <c r="Y215" s="240">
        <f t="shared" si="27"/>
        <v>0.29166666666666663</v>
      </c>
      <c r="Z215" s="239">
        <f t="shared" si="30"/>
        <v>0</v>
      </c>
      <c r="AA215" s="241" t="str">
        <f t="shared" si="31"/>
        <v>NE</v>
      </c>
      <c r="AB215" s="77" t="s">
        <v>998</v>
      </c>
      <c r="AC215" s="78"/>
      <c r="AD215" s="78"/>
      <c r="AE215" s="78"/>
      <c r="AF215" s="78"/>
      <c r="AG215" s="78"/>
      <c r="AH215" s="78"/>
      <c r="AI215" s="78"/>
      <c r="AJ215" s="78"/>
      <c r="AK215" s="78"/>
      <c r="AL215" s="78"/>
      <c r="AM215" s="78"/>
      <c r="AN215" s="78"/>
      <c r="AO215" s="78"/>
      <c r="AP215" s="78"/>
    </row>
    <row r="216" spans="1:44" s="242" customFormat="1" ht="13.5" thickBot="1" x14ac:dyDescent="0.25">
      <c r="A216" s="229" t="e">
        <f t="shared" si="33"/>
        <v>#REF!</v>
      </c>
      <c r="B216" s="247" t="s">
        <v>368</v>
      </c>
      <c r="C216" s="277" t="s">
        <v>588</v>
      </c>
      <c r="D216" s="230"/>
      <c r="E216" s="232"/>
      <c r="F216" s="230"/>
      <c r="G216" s="233"/>
      <c r="H216" s="234"/>
      <c r="I216" s="235"/>
      <c r="J216" s="236"/>
      <c r="K216" s="245"/>
      <c r="L216" s="245"/>
      <c r="M216" s="245"/>
      <c r="N216" s="243"/>
      <c r="O216" s="236"/>
      <c r="P216" s="245"/>
      <c r="Q216" s="236"/>
      <c r="R216" s="234"/>
      <c r="S216" s="237"/>
      <c r="T216" s="244"/>
      <c r="U216" s="244"/>
      <c r="V216" s="239">
        <f t="shared" si="32"/>
        <v>0</v>
      </c>
      <c r="W216" s="240">
        <f t="shared" si="29"/>
        <v>0</v>
      </c>
      <c r="X216" s="240">
        <f>VLOOKUP(B216,'[2]Prisustvo za anketu'!$A$9:$AI$221,35,FALSE)</f>
        <v>0</v>
      </c>
      <c r="Y216" s="240">
        <f t="shared" si="27"/>
        <v>0</v>
      </c>
      <c r="Z216" s="239">
        <f t="shared" si="30"/>
        <v>0</v>
      </c>
      <c r="AA216" s="241" t="str">
        <f t="shared" si="31"/>
        <v>NE</v>
      </c>
      <c r="AB216" s="77" t="s">
        <v>998</v>
      </c>
      <c r="AC216" s="78"/>
      <c r="AD216" s="78"/>
      <c r="AE216" s="78"/>
      <c r="AF216" s="78"/>
      <c r="AG216" s="78"/>
      <c r="AH216" s="78"/>
      <c r="AI216" s="78"/>
      <c r="AJ216" s="78"/>
      <c r="AK216" s="78"/>
      <c r="AL216" s="78"/>
      <c r="AM216" s="78"/>
      <c r="AN216" s="78"/>
      <c r="AO216" s="78"/>
      <c r="AP216" s="78"/>
    </row>
    <row r="217" spans="1:44" s="271" customFormat="1" ht="13.5" thickBot="1" x14ac:dyDescent="0.25">
      <c r="A217" s="229" t="e">
        <f t="shared" si="33"/>
        <v>#REF!</v>
      </c>
      <c r="B217" s="260" t="s">
        <v>370</v>
      </c>
      <c r="C217" s="261" t="s">
        <v>590</v>
      </c>
      <c r="D217" s="260"/>
      <c r="E217" s="262"/>
      <c r="F217" s="260"/>
      <c r="G217" s="263"/>
      <c r="H217" s="264"/>
      <c r="I217" s="265"/>
      <c r="J217" s="266"/>
      <c r="K217" s="274"/>
      <c r="L217" s="274"/>
      <c r="M217" s="274"/>
      <c r="N217" s="272"/>
      <c r="O217" s="266"/>
      <c r="P217" s="274"/>
      <c r="Q217" s="266"/>
      <c r="R217" s="264"/>
      <c r="S217" s="268"/>
      <c r="T217" s="275"/>
      <c r="U217" s="275"/>
      <c r="V217" s="239">
        <f t="shared" si="32"/>
        <v>0</v>
      </c>
      <c r="W217" s="270">
        <f t="shared" si="29"/>
        <v>0</v>
      </c>
      <c r="X217" s="270">
        <f>VLOOKUP(B217,'[2]Prisustvo za anketu'!$A$9:$AI$221,35,FALSE)</f>
        <v>0</v>
      </c>
      <c r="Y217" s="240">
        <f t="shared" si="27"/>
        <v>0</v>
      </c>
      <c r="Z217" s="239">
        <f t="shared" si="30"/>
        <v>0</v>
      </c>
      <c r="AA217" s="241" t="str">
        <f t="shared" si="31"/>
        <v>NE</v>
      </c>
      <c r="AB217" s="77" t="s">
        <v>998</v>
      </c>
      <c r="AC217" s="200"/>
      <c r="AD217" s="200"/>
      <c r="AE217" s="200"/>
      <c r="AF217" s="200"/>
      <c r="AG217" s="200"/>
      <c r="AH217" s="200"/>
      <c r="AI217" s="200"/>
      <c r="AJ217" s="200"/>
      <c r="AK217" s="200"/>
      <c r="AL217" s="200"/>
      <c r="AM217" s="200"/>
      <c r="AN217" s="200"/>
      <c r="AO217" s="200"/>
      <c r="AP217" s="200"/>
    </row>
    <row r="218" spans="1:44" s="271" customFormat="1" ht="13.5" thickBot="1" x14ac:dyDescent="0.25">
      <c r="A218" s="229" t="e">
        <f t="shared" si="33"/>
        <v>#REF!</v>
      </c>
      <c r="B218" s="260" t="s">
        <v>371</v>
      </c>
      <c r="C218" s="261" t="s">
        <v>591</v>
      </c>
      <c r="D218" s="260"/>
      <c r="E218" s="262"/>
      <c r="F218" s="260"/>
      <c r="G218" s="263"/>
      <c r="H218" s="264"/>
      <c r="I218" s="265"/>
      <c r="J218" s="266"/>
      <c r="K218" s="274"/>
      <c r="L218" s="274"/>
      <c r="M218" s="274"/>
      <c r="N218" s="272"/>
      <c r="O218" s="266"/>
      <c r="P218" s="274"/>
      <c r="Q218" s="266"/>
      <c r="R218" s="264"/>
      <c r="S218" s="268"/>
      <c r="T218" s="275"/>
      <c r="U218" s="275"/>
      <c r="V218" s="239">
        <f t="shared" si="32"/>
        <v>0</v>
      </c>
      <c r="W218" s="270">
        <f t="shared" si="29"/>
        <v>0</v>
      </c>
      <c r="X218" s="270">
        <f>VLOOKUP(B218,'[2]Prisustvo za anketu'!$A$9:$AI$221,35,FALSE)</f>
        <v>0</v>
      </c>
      <c r="Y218" s="240">
        <f t="shared" si="27"/>
        <v>0</v>
      </c>
      <c r="Z218" s="239">
        <f t="shared" si="30"/>
        <v>0</v>
      </c>
      <c r="AA218" s="241" t="str">
        <f t="shared" si="31"/>
        <v>NE</v>
      </c>
      <c r="AB218" s="77" t="s">
        <v>998</v>
      </c>
      <c r="AC218" s="200"/>
      <c r="AD218" s="200"/>
      <c r="AE218" s="200"/>
      <c r="AF218" s="200"/>
      <c r="AG218" s="200"/>
      <c r="AH218" s="200"/>
      <c r="AI218" s="200"/>
      <c r="AJ218" s="200"/>
      <c r="AK218" s="200"/>
      <c r="AL218" s="200"/>
      <c r="AM218" s="200"/>
      <c r="AN218" s="200"/>
      <c r="AO218" s="200"/>
      <c r="AP218" s="200"/>
    </row>
    <row r="219" spans="1:44" s="271" customFormat="1" ht="13.5" thickBot="1" x14ac:dyDescent="0.25">
      <c r="A219" s="229" t="e">
        <f t="shared" si="33"/>
        <v>#REF!</v>
      </c>
      <c r="B219" s="260" t="s">
        <v>372</v>
      </c>
      <c r="C219" s="261" t="s">
        <v>592</v>
      </c>
      <c r="D219" s="260"/>
      <c r="E219" s="262"/>
      <c r="F219" s="260"/>
      <c r="G219" s="263"/>
      <c r="H219" s="264"/>
      <c r="I219" s="265"/>
      <c r="J219" s="266"/>
      <c r="K219" s="274"/>
      <c r="L219" s="274"/>
      <c r="M219" s="274"/>
      <c r="N219" s="272"/>
      <c r="O219" s="266"/>
      <c r="P219" s="274"/>
      <c r="Q219" s="266"/>
      <c r="R219" s="264"/>
      <c r="S219" s="268"/>
      <c r="T219" s="275"/>
      <c r="U219" s="275"/>
      <c r="V219" s="239">
        <f t="shared" si="32"/>
        <v>0</v>
      </c>
      <c r="W219" s="270">
        <f t="shared" si="29"/>
        <v>0</v>
      </c>
      <c r="X219" s="270">
        <f>VLOOKUP(B219,'[2]Prisustvo za anketu'!$A$9:$AI$221,35,FALSE)</f>
        <v>0</v>
      </c>
      <c r="Y219" s="240">
        <f t="shared" si="27"/>
        <v>0</v>
      </c>
      <c r="Z219" s="239">
        <f t="shared" si="30"/>
        <v>0</v>
      </c>
      <c r="AA219" s="241" t="str">
        <f t="shared" si="31"/>
        <v>NE</v>
      </c>
      <c r="AB219" s="77" t="s">
        <v>998</v>
      </c>
      <c r="AC219" s="200"/>
      <c r="AD219" s="200"/>
      <c r="AE219" s="200"/>
      <c r="AF219" s="200"/>
      <c r="AG219" s="200"/>
      <c r="AH219" s="200"/>
      <c r="AI219" s="200"/>
      <c r="AJ219" s="200"/>
      <c r="AK219" s="200"/>
      <c r="AL219" s="200"/>
      <c r="AM219" s="200"/>
      <c r="AN219" s="200"/>
      <c r="AO219" s="200"/>
      <c r="AP219" s="200"/>
    </row>
    <row r="220" spans="1:44" s="242" customFormat="1" x14ac:dyDescent="0.2">
      <c r="A220" s="229" t="e">
        <f t="shared" si="33"/>
        <v>#REF!</v>
      </c>
      <c r="B220" s="247" t="s">
        <v>373</v>
      </c>
      <c r="C220" s="277" t="s">
        <v>593</v>
      </c>
      <c r="D220" s="230"/>
      <c r="E220" s="232"/>
      <c r="F220" s="230" t="s">
        <v>600</v>
      </c>
      <c r="G220" s="230" t="s">
        <v>600</v>
      </c>
      <c r="H220" s="230" t="s">
        <v>600</v>
      </c>
      <c r="I220" s="230" t="s">
        <v>600</v>
      </c>
      <c r="J220" s="236"/>
      <c r="K220" s="245"/>
      <c r="L220" s="245" t="s">
        <v>600</v>
      </c>
      <c r="M220" s="245" t="s">
        <v>600</v>
      </c>
      <c r="N220" s="243" t="s">
        <v>600</v>
      </c>
      <c r="O220" s="236" t="s">
        <v>600</v>
      </c>
      <c r="P220" s="245"/>
      <c r="Q220" s="236"/>
      <c r="R220" s="234"/>
      <c r="S220" s="237" t="s">
        <v>600</v>
      </c>
      <c r="T220" s="244"/>
      <c r="U220" s="244"/>
      <c r="V220" s="239">
        <f t="shared" si="32"/>
        <v>9</v>
      </c>
      <c r="W220" s="240">
        <f t="shared" si="29"/>
        <v>0.6</v>
      </c>
      <c r="X220" s="240">
        <f>VLOOKUP(B220,'[2]Prisustvo za anketu'!$A$9:$AI$221,35,FALSE)</f>
        <v>0.25</v>
      </c>
      <c r="Y220" s="240">
        <f t="shared" si="27"/>
        <v>0.42499999999999999</v>
      </c>
      <c r="Z220" s="239">
        <f t="shared" si="30"/>
        <v>0</v>
      </c>
      <c r="AA220" s="241" t="str">
        <f t="shared" si="31"/>
        <v>NE</v>
      </c>
      <c r="AB220" s="77" t="s">
        <v>998</v>
      </c>
      <c r="AC220" s="78"/>
      <c r="AD220" s="78"/>
      <c r="AE220" s="78"/>
      <c r="AF220" s="78"/>
      <c r="AG220" s="78"/>
      <c r="AH220" s="78"/>
      <c r="AI220" s="78"/>
      <c r="AJ220" s="78"/>
      <c r="AK220" s="78"/>
      <c r="AL220" s="78"/>
      <c r="AM220" s="78"/>
      <c r="AN220" s="78"/>
      <c r="AO220" s="78"/>
      <c r="AP220" s="78"/>
    </row>
    <row r="221" spans="1:44" s="242" customFormat="1" x14ac:dyDescent="0.2">
      <c r="A221" s="229" t="e">
        <f t="shared" si="33"/>
        <v>#REF!</v>
      </c>
      <c r="B221" s="247" t="s">
        <v>374</v>
      </c>
      <c r="C221" s="277" t="s">
        <v>594</v>
      </c>
      <c r="D221" s="230"/>
      <c r="E221" s="232"/>
      <c r="F221" s="230"/>
      <c r="G221" s="233"/>
      <c r="H221" s="234"/>
      <c r="I221" s="235"/>
      <c r="J221" s="236"/>
      <c r="K221" s="245"/>
      <c r="L221" s="245"/>
      <c r="M221" s="245"/>
      <c r="N221" s="243"/>
      <c r="O221" s="236"/>
      <c r="P221" s="245"/>
      <c r="Q221" s="236"/>
      <c r="R221" s="234"/>
      <c r="S221" s="237"/>
      <c r="T221" s="244"/>
      <c r="U221" s="244"/>
      <c r="V221" s="239">
        <f t="shared" si="32"/>
        <v>0</v>
      </c>
      <c r="W221" s="240">
        <f t="shared" si="29"/>
        <v>0</v>
      </c>
      <c r="X221" s="240">
        <f>VLOOKUP(B221,'[2]Prisustvo za anketu'!$A$9:$AI$221,35,FALSE)</f>
        <v>0</v>
      </c>
      <c r="Y221" s="240">
        <f t="shared" si="27"/>
        <v>0</v>
      </c>
      <c r="Z221" s="239">
        <f t="shared" si="30"/>
        <v>0</v>
      </c>
      <c r="AA221" s="241" t="str">
        <f t="shared" si="31"/>
        <v>NE</v>
      </c>
      <c r="AB221" s="77" t="s">
        <v>998</v>
      </c>
      <c r="AC221" s="78"/>
      <c r="AD221" s="78"/>
      <c r="AE221" s="78"/>
      <c r="AF221" s="78"/>
      <c r="AG221" s="78"/>
      <c r="AH221" s="78"/>
      <c r="AI221" s="78"/>
      <c r="AJ221" s="78"/>
      <c r="AK221" s="78"/>
      <c r="AL221" s="78"/>
      <c r="AM221" s="78"/>
      <c r="AN221" s="78"/>
      <c r="AO221" s="78"/>
      <c r="AP221" s="78"/>
    </row>
    <row r="222" spans="1:44" s="242" customFormat="1" x14ac:dyDescent="0.2">
      <c r="A222" s="229" t="e">
        <f t="shared" si="33"/>
        <v>#REF!</v>
      </c>
      <c r="B222" s="247" t="s">
        <v>137</v>
      </c>
      <c r="C222" s="277" t="s">
        <v>138</v>
      </c>
      <c r="D222" s="230"/>
      <c r="E222" s="232"/>
      <c r="F222" s="230"/>
      <c r="G222" s="233"/>
      <c r="H222" s="234"/>
      <c r="I222" s="235"/>
      <c r="J222" s="236"/>
      <c r="K222" s="245"/>
      <c r="L222" s="245"/>
      <c r="M222" s="245"/>
      <c r="N222" s="243"/>
      <c r="O222" s="236"/>
      <c r="P222" s="245"/>
      <c r="Q222" s="236"/>
      <c r="R222" s="234"/>
      <c r="S222" s="237"/>
      <c r="T222" s="244"/>
      <c r="U222" s="244"/>
      <c r="V222" s="239">
        <f t="shared" si="32"/>
        <v>0</v>
      </c>
      <c r="W222" s="240">
        <f t="shared" si="29"/>
        <v>0</v>
      </c>
      <c r="X222" s="240">
        <v>0</v>
      </c>
      <c r="Y222" s="240">
        <f t="shared" si="27"/>
        <v>0</v>
      </c>
      <c r="Z222" s="239">
        <f t="shared" si="30"/>
        <v>0</v>
      </c>
      <c r="AA222" s="241" t="str">
        <f t="shared" si="31"/>
        <v>NE</v>
      </c>
      <c r="AB222" s="77" t="s">
        <v>998</v>
      </c>
      <c r="AC222" s="78"/>
      <c r="AD222" s="78"/>
      <c r="AE222" s="78"/>
      <c r="AF222" s="78"/>
      <c r="AG222" s="78"/>
      <c r="AH222" s="78"/>
      <c r="AI222" s="78"/>
      <c r="AJ222" s="78"/>
      <c r="AK222" s="78"/>
      <c r="AL222" s="78"/>
      <c r="AM222" s="78"/>
      <c r="AN222" s="78"/>
      <c r="AO222" s="78"/>
      <c r="AP222" s="78"/>
    </row>
    <row r="223" spans="1:44" s="202" customFormat="1" x14ac:dyDescent="0.2">
      <c r="A223" s="282"/>
      <c r="B223" s="282"/>
      <c r="C223" s="283"/>
      <c r="D223" s="284"/>
      <c r="E223" s="285"/>
      <c r="F223" s="38"/>
      <c r="G223" s="39"/>
      <c r="H223" s="30"/>
      <c r="I223" s="40"/>
      <c r="J223" s="41"/>
      <c r="K223" s="43"/>
      <c r="L223" s="41"/>
      <c r="M223" s="41"/>
      <c r="N223" s="51"/>
      <c r="O223" s="41"/>
      <c r="P223" s="41"/>
      <c r="Q223" s="60"/>
      <c r="R223" s="286"/>
      <c r="S223" s="282"/>
      <c r="T223" s="287"/>
      <c r="U223" s="287"/>
      <c r="V223" s="41"/>
      <c r="W223" s="41"/>
      <c r="X223" s="41"/>
      <c r="Y223" s="41"/>
      <c r="Z223" s="75"/>
      <c r="AA223" s="288"/>
      <c r="AB223" s="77"/>
      <c r="AC223" s="75"/>
      <c r="AD223" s="75"/>
      <c r="AE223" s="75"/>
      <c r="AF223" s="75"/>
      <c r="AG223" s="75"/>
      <c r="AH223" s="75"/>
      <c r="AI223" s="75"/>
      <c r="AJ223" s="75"/>
      <c r="AK223" s="75"/>
      <c r="AL223" s="75"/>
      <c r="AM223" s="75"/>
      <c r="AN223" s="75"/>
      <c r="AO223" s="75"/>
      <c r="AP223" s="75"/>
    </row>
    <row r="224" spans="1:44" s="202" customFormat="1" x14ac:dyDescent="0.2">
      <c r="A224" s="282"/>
      <c r="B224" s="282"/>
      <c r="C224" s="283"/>
      <c r="D224" s="284"/>
      <c r="E224" s="285"/>
      <c r="F224" s="38"/>
      <c r="G224" s="39"/>
      <c r="H224" s="30"/>
      <c r="I224" s="40"/>
      <c r="J224" s="41"/>
      <c r="K224" s="43"/>
      <c r="L224" s="41"/>
      <c r="M224" s="41"/>
      <c r="N224" s="51"/>
      <c r="O224" s="41"/>
      <c r="P224" s="41"/>
      <c r="Q224" s="60"/>
      <c r="R224" s="286"/>
      <c r="S224" s="282"/>
      <c r="T224" s="287"/>
      <c r="U224" s="287"/>
      <c r="V224" s="41"/>
      <c r="W224" s="41"/>
      <c r="X224" s="41"/>
      <c r="Y224" s="41"/>
      <c r="Z224" s="41"/>
      <c r="AA224" s="289"/>
      <c r="AB224" s="77"/>
      <c r="AC224" s="41"/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  <c r="AN224" s="41"/>
      <c r="AO224" s="41"/>
      <c r="AP224" s="41"/>
      <c r="AQ224" s="41"/>
      <c r="AR224" s="41"/>
    </row>
    <row r="225" spans="1:44" s="202" customFormat="1" x14ac:dyDescent="0.2">
      <c r="A225" s="282"/>
      <c r="B225" s="282"/>
      <c r="C225" s="283"/>
      <c r="D225" s="284"/>
      <c r="E225" s="285"/>
      <c r="F225" s="38"/>
      <c r="G225" s="39"/>
      <c r="H225" s="30"/>
      <c r="I225" s="40"/>
      <c r="J225" s="41"/>
      <c r="K225" s="43"/>
      <c r="L225" s="41"/>
      <c r="M225" s="41"/>
      <c r="N225" s="51"/>
      <c r="O225" s="41"/>
      <c r="P225" s="41"/>
      <c r="Q225" s="60"/>
      <c r="R225" s="286"/>
      <c r="S225" s="282"/>
      <c r="T225" s="287"/>
      <c r="U225" s="287"/>
      <c r="V225" s="41"/>
      <c r="W225" s="41" t="s">
        <v>997</v>
      </c>
      <c r="X225" s="41"/>
      <c r="Y225" s="41"/>
      <c r="Z225" s="201"/>
      <c r="AA225" s="245">
        <f>COUNTIF(AA9:AA222,"DA")</f>
        <v>138</v>
      </c>
      <c r="AB225" s="77"/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  <c r="AN225" s="41"/>
      <c r="AO225" s="41"/>
      <c r="AP225" s="41"/>
      <c r="AQ225" s="41"/>
      <c r="AR225" s="41"/>
    </row>
    <row r="226" spans="1:44" s="202" customFormat="1" x14ac:dyDescent="0.2">
      <c r="A226" s="282"/>
      <c r="B226" s="282"/>
      <c r="C226" s="283"/>
      <c r="D226" s="284"/>
      <c r="E226" s="285"/>
      <c r="F226" s="38"/>
      <c r="G226" s="39"/>
      <c r="H226" s="30"/>
      <c r="I226" s="40"/>
      <c r="J226" s="41"/>
      <c r="K226" s="43"/>
      <c r="L226" s="41"/>
      <c r="M226" s="41"/>
      <c r="N226" s="51"/>
      <c r="O226" s="41"/>
      <c r="P226" s="41"/>
      <c r="Q226" s="60"/>
      <c r="R226" s="286"/>
      <c r="S226" s="282"/>
      <c r="T226" s="287"/>
      <c r="U226" s="287"/>
      <c r="V226" s="41"/>
      <c r="W226" s="41"/>
      <c r="X226" s="41"/>
      <c r="Y226" s="41"/>
      <c r="Z226" s="41"/>
      <c r="AA226" s="289"/>
      <c r="AB226" s="77"/>
      <c r="AC226" s="41"/>
      <c r="AD226" s="41"/>
      <c r="AE226" s="41"/>
      <c r="AF226" s="41"/>
      <c r="AG226" s="41"/>
      <c r="AH226" s="41"/>
      <c r="AI226" s="41"/>
      <c r="AJ226" s="41"/>
      <c r="AK226" s="41"/>
      <c r="AL226" s="41"/>
      <c r="AM226" s="41"/>
      <c r="AN226" s="41"/>
      <c r="AO226" s="41"/>
      <c r="AP226" s="41"/>
      <c r="AQ226" s="41"/>
      <c r="AR226" s="41"/>
    </row>
    <row r="227" spans="1:44" s="202" customFormat="1" x14ac:dyDescent="0.2">
      <c r="A227" s="282"/>
      <c r="B227" s="282"/>
      <c r="C227" s="283"/>
      <c r="D227" s="284"/>
      <c r="E227" s="285"/>
      <c r="F227" s="38"/>
      <c r="G227" s="39"/>
      <c r="H227" s="30"/>
      <c r="I227" s="40"/>
      <c r="J227" s="41"/>
      <c r="K227" s="43"/>
      <c r="L227" s="41"/>
      <c r="M227" s="41"/>
      <c r="N227" s="51"/>
      <c r="O227" s="41"/>
      <c r="P227" s="41"/>
      <c r="Q227" s="60"/>
      <c r="R227" s="286"/>
      <c r="S227" s="282"/>
      <c r="T227" s="287"/>
      <c r="U227" s="287"/>
      <c r="V227" s="41"/>
      <c r="W227" s="41"/>
      <c r="X227" s="41"/>
      <c r="Y227" s="41"/>
      <c r="Z227" s="41"/>
      <c r="AA227" s="289"/>
      <c r="AB227" s="77"/>
      <c r="AC227" s="41"/>
      <c r="AD227" s="41"/>
      <c r="AE227" s="41"/>
      <c r="AF227" s="41"/>
      <c r="AG227" s="41"/>
      <c r="AH227" s="41"/>
      <c r="AI227" s="41"/>
      <c r="AJ227" s="41"/>
      <c r="AK227" s="41"/>
      <c r="AL227" s="41"/>
      <c r="AM227" s="41"/>
      <c r="AN227" s="41"/>
      <c r="AO227" s="41"/>
      <c r="AP227" s="41"/>
      <c r="AQ227" s="41"/>
      <c r="AR227" s="41"/>
    </row>
    <row r="228" spans="1:44" s="202" customFormat="1" x14ac:dyDescent="0.2">
      <c r="A228" s="282"/>
      <c r="B228" s="282"/>
      <c r="C228" s="283"/>
      <c r="D228" s="284"/>
      <c r="E228" s="285"/>
      <c r="F228" s="38"/>
      <c r="G228" s="39"/>
      <c r="H228" s="30"/>
      <c r="I228" s="40"/>
      <c r="J228" s="41"/>
      <c r="K228" s="43"/>
      <c r="L228" s="41"/>
      <c r="M228" s="41"/>
      <c r="N228" s="51"/>
      <c r="O228" s="41"/>
      <c r="P228" s="41"/>
      <c r="Q228" s="60"/>
      <c r="R228" s="286"/>
      <c r="S228" s="282"/>
      <c r="T228" s="287"/>
      <c r="U228" s="287"/>
      <c r="V228" s="41"/>
      <c r="W228" s="41"/>
      <c r="X228" s="41"/>
      <c r="Y228" s="41"/>
      <c r="Z228" s="41"/>
      <c r="AA228" s="289"/>
      <c r="AB228" s="77"/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  <c r="AN228" s="41"/>
      <c r="AO228" s="41"/>
      <c r="AP228" s="41"/>
      <c r="AQ228" s="41"/>
      <c r="AR228" s="41"/>
    </row>
    <row r="229" spans="1:44" s="202" customFormat="1" x14ac:dyDescent="0.2">
      <c r="A229" s="282"/>
      <c r="B229" s="282"/>
      <c r="C229" s="283"/>
      <c r="D229" s="284"/>
      <c r="E229" s="285"/>
      <c r="F229" s="38"/>
      <c r="G229" s="39"/>
      <c r="H229" s="30"/>
      <c r="I229" s="40"/>
      <c r="J229" s="41"/>
      <c r="K229" s="43"/>
      <c r="L229" s="41"/>
      <c r="M229" s="41"/>
      <c r="N229" s="51"/>
      <c r="O229" s="41"/>
      <c r="P229" s="41"/>
      <c r="Q229" s="60"/>
      <c r="R229" s="286"/>
      <c r="S229" s="282"/>
      <c r="T229" s="287"/>
      <c r="U229" s="287"/>
      <c r="V229" s="41"/>
      <c r="W229" s="41"/>
      <c r="X229" s="41"/>
      <c r="Y229" s="41"/>
      <c r="Z229" s="41"/>
      <c r="AA229" s="289"/>
      <c r="AB229" s="77"/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  <c r="AN229" s="41"/>
      <c r="AO229" s="41"/>
      <c r="AP229" s="41"/>
      <c r="AQ229" s="41"/>
      <c r="AR229" s="41"/>
    </row>
    <row r="230" spans="1:44" s="202" customFormat="1" x14ac:dyDescent="0.2">
      <c r="A230" s="282"/>
      <c r="B230" s="282"/>
      <c r="C230" s="283"/>
      <c r="D230" s="284"/>
      <c r="E230" s="285"/>
      <c r="F230" s="38"/>
      <c r="G230" s="39"/>
      <c r="H230" s="30"/>
      <c r="I230" s="40"/>
      <c r="J230" s="41"/>
      <c r="K230" s="43"/>
      <c r="L230" s="41"/>
      <c r="M230" s="41"/>
      <c r="N230" s="51"/>
      <c r="O230" s="41"/>
      <c r="P230" s="41"/>
      <c r="Q230" s="60"/>
      <c r="R230" s="286"/>
      <c r="S230" s="282"/>
      <c r="T230" s="287"/>
      <c r="U230" s="287"/>
      <c r="V230" s="41"/>
      <c r="W230" s="41"/>
      <c r="X230" s="41"/>
      <c r="Y230" s="41"/>
      <c r="Z230" s="41"/>
      <c r="AA230" s="289"/>
      <c r="AB230" s="77"/>
      <c r="AC230" s="41"/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  <c r="AN230" s="41"/>
      <c r="AO230" s="41"/>
      <c r="AP230" s="41"/>
      <c r="AQ230" s="41"/>
      <c r="AR230" s="41"/>
    </row>
    <row r="231" spans="1:44" s="202" customFormat="1" x14ac:dyDescent="0.2">
      <c r="A231" s="282"/>
      <c r="B231" s="282"/>
      <c r="C231" s="283"/>
      <c r="D231" s="284"/>
      <c r="E231" s="285"/>
      <c r="F231" s="38"/>
      <c r="G231" s="39"/>
      <c r="H231" s="30"/>
      <c r="I231" s="40"/>
      <c r="J231" s="41"/>
      <c r="K231" s="43"/>
      <c r="L231" s="41"/>
      <c r="M231" s="41"/>
      <c r="N231" s="51"/>
      <c r="O231" s="41"/>
      <c r="P231" s="41"/>
      <c r="Q231" s="60"/>
      <c r="R231" s="286"/>
      <c r="S231" s="282"/>
      <c r="T231" s="287"/>
      <c r="U231" s="287"/>
      <c r="V231" s="41"/>
      <c r="W231" s="41"/>
      <c r="X231" s="41"/>
      <c r="Y231" s="41"/>
      <c r="Z231" s="41"/>
      <c r="AA231" s="289"/>
      <c r="AB231" s="77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  <c r="AN231" s="41"/>
      <c r="AO231" s="41"/>
      <c r="AP231" s="41"/>
      <c r="AQ231" s="41"/>
      <c r="AR231" s="41"/>
    </row>
    <row r="232" spans="1:44" s="202" customFormat="1" x14ac:dyDescent="0.2">
      <c r="A232" s="282"/>
      <c r="B232" s="282"/>
      <c r="C232" s="283"/>
      <c r="D232" s="284"/>
      <c r="E232" s="285"/>
      <c r="F232" s="38"/>
      <c r="G232" s="39"/>
      <c r="H232" s="30"/>
      <c r="I232" s="40"/>
      <c r="J232" s="41"/>
      <c r="K232" s="43"/>
      <c r="L232" s="41"/>
      <c r="M232" s="41"/>
      <c r="N232" s="51"/>
      <c r="O232" s="41"/>
      <c r="P232" s="41"/>
      <c r="Q232" s="60"/>
      <c r="R232" s="286"/>
      <c r="S232" s="282"/>
      <c r="T232" s="287"/>
      <c r="U232" s="287"/>
      <c r="V232" s="41"/>
      <c r="W232" s="41"/>
      <c r="X232" s="41"/>
      <c r="Y232" s="41"/>
      <c r="Z232" s="41"/>
      <c r="AA232" s="289"/>
      <c r="AB232" s="77"/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  <c r="AN232" s="41"/>
      <c r="AO232" s="41"/>
      <c r="AP232" s="41"/>
      <c r="AQ232" s="41"/>
      <c r="AR232" s="41"/>
    </row>
    <row r="233" spans="1:44" s="202" customFormat="1" x14ac:dyDescent="0.2">
      <c r="A233" s="282"/>
      <c r="B233" s="282"/>
      <c r="C233" s="283"/>
      <c r="D233" s="284"/>
      <c r="E233" s="285"/>
      <c r="F233" s="38"/>
      <c r="G233" s="39"/>
      <c r="H233" s="30"/>
      <c r="I233" s="40"/>
      <c r="J233" s="41"/>
      <c r="K233" s="43"/>
      <c r="L233" s="41"/>
      <c r="M233" s="41"/>
      <c r="N233" s="51"/>
      <c r="O233" s="41"/>
      <c r="P233" s="41"/>
      <c r="Q233" s="60"/>
      <c r="R233" s="286"/>
      <c r="S233" s="282"/>
      <c r="T233" s="287"/>
      <c r="U233" s="287"/>
      <c r="V233" s="41"/>
      <c r="W233" s="41"/>
      <c r="X233" s="41"/>
      <c r="Y233" s="41"/>
      <c r="Z233" s="41"/>
      <c r="AA233" s="289"/>
      <c r="AB233" s="77"/>
      <c r="AC233" s="41"/>
      <c r="AD233" s="41"/>
      <c r="AE233" s="41"/>
      <c r="AF233" s="41"/>
      <c r="AG233" s="41"/>
      <c r="AH233" s="41"/>
      <c r="AI233" s="41"/>
      <c r="AJ233" s="41"/>
      <c r="AK233" s="41"/>
      <c r="AL233" s="41"/>
      <c r="AM233" s="41"/>
      <c r="AN233" s="41"/>
      <c r="AO233" s="41"/>
      <c r="AP233" s="41"/>
      <c r="AQ233" s="41"/>
      <c r="AR233" s="41"/>
    </row>
    <row r="234" spans="1:44" s="202" customFormat="1" x14ac:dyDescent="0.2">
      <c r="A234" s="282"/>
      <c r="B234" s="282"/>
      <c r="C234" s="283"/>
      <c r="D234" s="284"/>
      <c r="E234" s="285"/>
      <c r="F234" s="38"/>
      <c r="G234" s="39"/>
      <c r="H234" s="30"/>
      <c r="I234" s="40"/>
      <c r="J234" s="41"/>
      <c r="K234" s="43"/>
      <c r="L234" s="41"/>
      <c r="M234" s="41"/>
      <c r="N234" s="51"/>
      <c r="O234" s="41"/>
      <c r="P234" s="41"/>
      <c r="Q234" s="60"/>
      <c r="R234" s="286"/>
      <c r="S234" s="282"/>
      <c r="T234" s="287"/>
      <c r="U234" s="287"/>
      <c r="V234" s="41"/>
      <c r="W234" s="41"/>
      <c r="X234" s="41"/>
      <c r="Y234" s="41"/>
      <c r="Z234" s="41"/>
      <c r="AA234" s="289"/>
      <c r="AB234" s="77"/>
      <c r="AC234" s="41"/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  <c r="AN234" s="41"/>
      <c r="AO234" s="41"/>
      <c r="AP234" s="41"/>
      <c r="AQ234" s="41"/>
      <c r="AR234" s="41"/>
    </row>
    <row r="235" spans="1:44" s="202" customFormat="1" x14ac:dyDescent="0.2">
      <c r="A235" s="282"/>
      <c r="B235" s="282"/>
      <c r="C235" s="283"/>
      <c r="D235" s="284"/>
      <c r="E235" s="285"/>
      <c r="F235" s="38"/>
      <c r="G235" s="39"/>
      <c r="H235" s="30"/>
      <c r="I235" s="40"/>
      <c r="J235" s="41"/>
      <c r="K235" s="43"/>
      <c r="L235" s="41"/>
      <c r="M235" s="41"/>
      <c r="N235" s="51"/>
      <c r="O235" s="41"/>
      <c r="P235" s="41"/>
      <c r="Q235" s="60"/>
      <c r="R235" s="286"/>
      <c r="S235" s="282"/>
      <c r="T235" s="287"/>
      <c r="U235" s="287"/>
      <c r="V235" s="41"/>
      <c r="W235" s="41"/>
      <c r="X235" s="41"/>
      <c r="Y235" s="41"/>
      <c r="Z235" s="41"/>
      <c r="AA235" s="289"/>
      <c r="AB235" s="77"/>
      <c r="AC235" s="41"/>
      <c r="AD235" s="41"/>
      <c r="AE235" s="41"/>
      <c r="AF235" s="41"/>
      <c r="AG235" s="41"/>
      <c r="AH235" s="41"/>
      <c r="AI235" s="41"/>
      <c r="AJ235" s="41"/>
      <c r="AK235" s="41"/>
      <c r="AL235" s="41"/>
      <c r="AM235" s="41"/>
      <c r="AN235" s="41"/>
      <c r="AO235" s="41"/>
      <c r="AP235" s="41"/>
      <c r="AQ235" s="41"/>
      <c r="AR235" s="41"/>
    </row>
    <row r="236" spans="1:44" s="202" customFormat="1" x14ac:dyDescent="0.2">
      <c r="A236" s="282"/>
      <c r="B236" s="282"/>
      <c r="C236" s="283"/>
      <c r="D236" s="284"/>
      <c r="E236" s="285"/>
      <c r="F236" s="38"/>
      <c r="G236" s="39"/>
      <c r="H236" s="30"/>
      <c r="I236" s="40"/>
      <c r="J236" s="41"/>
      <c r="K236" s="43"/>
      <c r="L236" s="41"/>
      <c r="M236" s="41"/>
      <c r="N236" s="51"/>
      <c r="O236" s="41"/>
      <c r="P236" s="41"/>
      <c r="Q236" s="60"/>
      <c r="R236" s="286"/>
      <c r="S236" s="282"/>
      <c r="T236" s="287"/>
      <c r="U236" s="287"/>
      <c r="V236" s="41"/>
      <c r="W236" s="41"/>
      <c r="X236" s="41"/>
      <c r="Y236" s="41"/>
      <c r="Z236" s="41"/>
      <c r="AA236" s="289"/>
      <c r="AB236" s="77"/>
      <c r="AC236" s="41"/>
      <c r="AD236" s="41"/>
      <c r="AE236" s="41"/>
      <c r="AF236" s="41"/>
      <c r="AG236" s="41"/>
      <c r="AH236" s="41"/>
      <c r="AI236" s="41"/>
      <c r="AJ236" s="41"/>
      <c r="AK236" s="41"/>
      <c r="AL236" s="41"/>
      <c r="AM236" s="41"/>
      <c r="AN236" s="41"/>
      <c r="AO236" s="41"/>
      <c r="AP236" s="41"/>
      <c r="AQ236" s="41"/>
      <c r="AR236" s="41"/>
    </row>
    <row r="237" spans="1:44" s="202" customFormat="1" x14ac:dyDescent="0.2">
      <c r="A237" s="282"/>
      <c r="B237" s="282"/>
      <c r="C237" s="283"/>
      <c r="D237" s="284"/>
      <c r="E237" s="285"/>
      <c r="F237" s="38"/>
      <c r="G237" s="39"/>
      <c r="H237" s="30"/>
      <c r="I237" s="40"/>
      <c r="J237" s="41"/>
      <c r="K237" s="43"/>
      <c r="L237" s="41"/>
      <c r="M237" s="41"/>
      <c r="N237" s="51"/>
      <c r="O237" s="41"/>
      <c r="P237" s="41"/>
      <c r="Q237" s="60"/>
      <c r="R237" s="286"/>
      <c r="S237" s="282"/>
      <c r="T237" s="287"/>
      <c r="U237" s="287"/>
      <c r="V237" s="41"/>
      <c r="W237" s="41"/>
      <c r="X237" s="41"/>
      <c r="Y237" s="41"/>
      <c r="Z237" s="41"/>
      <c r="AA237" s="289"/>
      <c r="AB237" s="77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  <c r="AN237" s="41"/>
      <c r="AO237" s="41"/>
      <c r="AP237" s="41"/>
      <c r="AQ237" s="41"/>
      <c r="AR237" s="41"/>
    </row>
    <row r="238" spans="1:44" s="202" customFormat="1" x14ac:dyDescent="0.2">
      <c r="A238" s="282"/>
      <c r="B238" s="282"/>
      <c r="C238" s="283"/>
      <c r="D238" s="284"/>
      <c r="E238" s="285"/>
      <c r="F238" s="38"/>
      <c r="G238" s="39"/>
      <c r="H238" s="30"/>
      <c r="I238" s="40"/>
      <c r="J238" s="41"/>
      <c r="K238" s="43"/>
      <c r="L238" s="41"/>
      <c r="M238" s="41"/>
      <c r="N238" s="51"/>
      <c r="O238" s="41"/>
      <c r="P238" s="41"/>
      <c r="Q238" s="60"/>
      <c r="R238" s="286"/>
      <c r="S238" s="282"/>
      <c r="T238" s="287"/>
      <c r="U238" s="287"/>
      <c r="V238" s="41"/>
      <c r="W238" s="41"/>
      <c r="X238" s="41"/>
      <c r="Y238" s="41"/>
      <c r="Z238" s="41"/>
      <c r="AA238" s="289"/>
      <c r="AB238" s="77"/>
      <c r="AC238" s="41"/>
      <c r="AD238" s="41"/>
      <c r="AE238" s="41"/>
      <c r="AF238" s="41"/>
      <c r="AG238" s="41"/>
      <c r="AH238" s="41"/>
      <c r="AI238" s="41"/>
      <c r="AJ238" s="41"/>
      <c r="AK238" s="41"/>
      <c r="AL238" s="41"/>
      <c r="AM238" s="41"/>
      <c r="AN238" s="41"/>
      <c r="AO238" s="41"/>
      <c r="AP238" s="41"/>
      <c r="AQ238" s="41"/>
      <c r="AR238" s="41"/>
    </row>
    <row r="239" spans="1:44" s="202" customFormat="1" x14ac:dyDescent="0.2">
      <c r="A239" s="282"/>
      <c r="B239" s="282"/>
      <c r="C239" s="283"/>
      <c r="D239" s="284"/>
      <c r="E239" s="285"/>
      <c r="F239" s="38"/>
      <c r="G239" s="39"/>
      <c r="H239" s="30"/>
      <c r="I239" s="40"/>
      <c r="J239" s="41"/>
      <c r="K239" s="43"/>
      <c r="L239" s="41"/>
      <c r="M239" s="41"/>
      <c r="N239" s="51"/>
      <c r="O239" s="41"/>
      <c r="P239" s="41"/>
      <c r="Q239" s="60"/>
      <c r="R239" s="286"/>
      <c r="S239" s="282"/>
      <c r="T239" s="287"/>
      <c r="U239" s="287"/>
      <c r="V239" s="41"/>
      <c r="W239" s="41"/>
      <c r="X239" s="41"/>
      <c r="Y239" s="41"/>
      <c r="Z239" s="41"/>
      <c r="AA239" s="289"/>
      <c r="AB239" s="77"/>
      <c r="AC239" s="41"/>
      <c r="AD239" s="41"/>
      <c r="AE239" s="41"/>
      <c r="AF239" s="41"/>
      <c r="AG239" s="41"/>
      <c r="AH239" s="41"/>
      <c r="AI239" s="41"/>
      <c r="AJ239" s="41"/>
      <c r="AK239" s="41"/>
      <c r="AL239" s="41"/>
      <c r="AM239" s="41"/>
      <c r="AN239" s="41"/>
      <c r="AO239" s="41"/>
      <c r="AP239" s="41"/>
      <c r="AQ239" s="41"/>
      <c r="AR239" s="41"/>
    </row>
    <row r="240" spans="1:44" s="202" customFormat="1" x14ac:dyDescent="0.2">
      <c r="A240" s="282"/>
      <c r="B240" s="282"/>
      <c r="C240" s="283"/>
      <c r="D240" s="284"/>
      <c r="E240" s="285"/>
      <c r="F240" s="38"/>
      <c r="G240" s="39"/>
      <c r="H240" s="30"/>
      <c r="I240" s="40"/>
      <c r="J240" s="41"/>
      <c r="K240" s="43"/>
      <c r="L240" s="41"/>
      <c r="M240" s="41"/>
      <c r="N240" s="51"/>
      <c r="O240" s="41"/>
      <c r="P240" s="41"/>
      <c r="Q240" s="60"/>
      <c r="R240" s="286"/>
      <c r="S240" s="282"/>
      <c r="T240" s="287"/>
      <c r="U240" s="287"/>
      <c r="V240" s="41"/>
      <c r="W240" s="41"/>
      <c r="X240" s="41"/>
      <c r="Y240" s="41"/>
      <c r="Z240" s="41"/>
      <c r="AA240" s="289"/>
      <c r="AB240" s="77"/>
      <c r="AC240" s="41"/>
      <c r="AD240" s="41"/>
      <c r="AE240" s="41"/>
      <c r="AF240" s="41"/>
      <c r="AG240" s="41"/>
      <c r="AH240" s="41"/>
      <c r="AI240" s="41"/>
      <c r="AJ240" s="41"/>
      <c r="AK240" s="41"/>
      <c r="AL240" s="41"/>
      <c r="AM240" s="41"/>
      <c r="AN240" s="41"/>
      <c r="AO240" s="41"/>
      <c r="AP240" s="41"/>
      <c r="AQ240" s="41"/>
      <c r="AR240" s="41"/>
    </row>
    <row r="241" spans="1:44" s="202" customFormat="1" x14ac:dyDescent="0.2">
      <c r="A241" s="282"/>
      <c r="B241" s="282"/>
      <c r="C241" s="283"/>
      <c r="D241" s="284"/>
      <c r="E241" s="285"/>
      <c r="F241" s="38"/>
      <c r="G241" s="39"/>
      <c r="H241" s="30"/>
      <c r="I241" s="40"/>
      <c r="J241" s="41"/>
      <c r="K241" s="43"/>
      <c r="L241" s="41"/>
      <c r="M241" s="41"/>
      <c r="N241" s="51"/>
      <c r="O241" s="41"/>
      <c r="P241" s="41"/>
      <c r="Q241" s="60"/>
      <c r="R241" s="286"/>
      <c r="S241" s="282"/>
      <c r="T241" s="287"/>
      <c r="U241" s="287"/>
      <c r="V241" s="41"/>
      <c r="W241" s="41"/>
      <c r="X241" s="41"/>
      <c r="Y241" s="41"/>
      <c r="Z241" s="41"/>
      <c r="AA241" s="289"/>
      <c r="AB241" s="77"/>
      <c r="AC241" s="41"/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  <c r="AN241" s="41"/>
      <c r="AO241" s="41"/>
      <c r="AP241" s="41"/>
      <c r="AQ241" s="41"/>
      <c r="AR241" s="41"/>
    </row>
    <row r="242" spans="1:44" s="202" customFormat="1" x14ac:dyDescent="0.2">
      <c r="A242" s="282"/>
      <c r="B242" s="282"/>
      <c r="C242" s="283"/>
      <c r="D242" s="284"/>
      <c r="E242" s="285"/>
      <c r="F242" s="38"/>
      <c r="G242" s="39"/>
      <c r="H242" s="30"/>
      <c r="I242" s="40"/>
      <c r="J242" s="41"/>
      <c r="K242" s="43"/>
      <c r="L242" s="41"/>
      <c r="M242" s="41"/>
      <c r="N242" s="51"/>
      <c r="O242" s="41"/>
      <c r="P242" s="41"/>
      <c r="Q242" s="60"/>
      <c r="R242" s="286"/>
      <c r="S242" s="282"/>
      <c r="T242" s="287"/>
      <c r="U242" s="287"/>
      <c r="V242" s="41"/>
      <c r="W242" s="41"/>
      <c r="X242" s="41"/>
      <c r="Y242" s="41"/>
      <c r="Z242" s="41"/>
      <c r="AA242" s="289"/>
      <c r="AB242" s="77"/>
      <c r="AC242" s="41"/>
      <c r="AD242" s="41"/>
      <c r="AE242" s="41"/>
      <c r="AF242" s="41"/>
      <c r="AG242" s="41"/>
      <c r="AH242" s="41"/>
      <c r="AI242" s="41"/>
      <c r="AJ242" s="41"/>
      <c r="AK242" s="41"/>
      <c r="AL242" s="41"/>
      <c r="AM242" s="41"/>
      <c r="AN242" s="41"/>
      <c r="AO242" s="41"/>
      <c r="AP242" s="41"/>
      <c r="AQ242" s="41"/>
      <c r="AR242" s="41"/>
    </row>
    <row r="243" spans="1:44" s="202" customFormat="1" x14ac:dyDescent="0.2">
      <c r="A243" s="282"/>
      <c r="B243" s="282"/>
      <c r="C243" s="283"/>
      <c r="D243" s="284"/>
      <c r="E243" s="285"/>
      <c r="F243" s="38"/>
      <c r="G243" s="39"/>
      <c r="H243" s="30"/>
      <c r="I243" s="40"/>
      <c r="J243" s="41"/>
      <c r="K243" s="43"/>
      <c r="L243" s="41"/>
      <c r="M243" s="41"/>
      <c r="N243" s="51"/>
      <c r="O243" s="41"/>
      <c r="P243" s="41"/>
      <c r="Q243" s="60"/>
      <c r="R243" s="286"/>
      <c r="S243" s="282"/>
      <c r="T243" s="287"/>
      <c r="U243" s="287"/>
      <c r="V243" s="41"/>
      <c r="W243" s="41"/>
      <c r="X243" s="41"/>
      <c r="Y243" s="41"/>
      <c r="Z243" s="41"/>
      <c r="AA243" s="289"/>
      <c r="AB243" s="77"/>
      <c r="AC243" s="41"/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  <c r="AN243" s="41"/>
      <c r="AO243" s="41"/>
      <c r="AP243" s="41"/>
      <c r="AQ243" s="41"/>
      <c r="AR243" s="41"/>
    </row>
    <row r="244" spans="1:44" s="202" customFormat="1" x14ac:dyDescent="0.2">
      <c r="A244" s="282"/>
      <c r="B244" s="282"/>
      <c r="C244" s="283"/>
      <c r="D244" s="284"/>
      <c r="E244" s="285"/>
      <c r="F244" s="38"/>
      <c r="G244" s="39"/>
      <c r="H244" s="30"/>
      <c r="I244" s="40"/>
      <c r="J244" s="41"/>
      <c r="K244" s="43"/>
      <c r="L244" s="41"/>
      <c r="M244" s="41"/>
      <c r="N244" s="51"/>
      <c r="O244" s="41"/>
      <c r="P244" s="41"/>
      <c r="Q244" s="60"/>
      <c r="R244" s="286"/>
      <c r="S244" s="282"/>
      <c r="T244" s="287"/>
      <c r="U244" s="287"/>
      <c r="V244" s="41"/>
      <c r="W244" s="41"/>
      <c r="X244" s="41"/>
      <c r="Y244" s="41"/>
      <c r="Z244" s="41"/>
      <c r="AA244" s="289"/>
      <c r="AB244" s="77"/>
      <c r="AC244" s="41"/>
      <c r="AD244" s="41"/>
      <c r="AE244" s="41"/>
      <c r="AF244" s="41"/>
      <c r="AG244" s="41"/>
      <c r="AH244" s="41"/>
      <c r="AI244" s="41"/>
      <c r="AJ244" s="41"/>
      <c r="AK244" s="41"/>
      <c r="AL244" s="41"/>
      <c r="AM244" s="41"/>
      <c r="AN244" s="41"/>
      <c r="AO244" s="41"/>
      <c r="AP244" s="41"/>
      <c r="AQ244" s="41"/>
      <c r="AR244" s="41"/>
    </row>
    <row r="245" spans="1:44" s="202" customFormat="1" x14ac:dyDescent="0.2">
      <c r="A245" s="282"/>
      <c r="B245" s="282"/>
      <c r="C245" s="283"/>
      <c r="D245" s="284"/>
      <c r="E245" s="285"/>
      <c r="F245" s="38"/>
      <c r="G245" s="39"/>
      <c r="H245" s="30"/>
      <c r="I245" s="40"/>
      <c r="J245" s="41"/>
      <c r="K245" s="43"/>
      <c r="L245" s="41"/>
      <c r="M245" s="41"/>
      <c r="N245" s="51"/>
      <c r="O245" s="41"/>
      <c r="P245" s="41"/>
      <c r="Q245" s="60"/>
      <c r="R245" s="286"/>
      <c r="S245" s="282"/>
      <c r="T245" s="287"/>
      <c r="U245" s="287"/>
      <c r="V245" s="41"/>
      <c r="W245" s="41"/>
      <c r="X245" s="41"/>
      <c r="Y245" s="41"/>
      <c r="Z245" s="41"/>
      <c r="AA245" s="289"/>
      <c r="AB245" s="77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  <c r="AN245" s="41"/>
      <c r="AO245" s="41"/>
      <c r="AP245" s="41"/>
      <c r="AQ245" s="41"/>
      <c r="AR245" s="41"/>
    </row>
    <row r="246" spans="1:44" s="202" customFormat="1" x14ac:dyDescent="0.2">
      <c r="A246" s="282"/>
      <c r="B246" s="282"/>
      <c r="C246" s="283"/>
      <c r="D246" s="284"/>
      <c r="E246" s="285"/>
      <c r="F246" s="38"/>
      <c r="G246" s="39"/>
      <c r="H246" s="30"/>
      <c r="I246" s="40"/>
      <c r="J246" s="41"/>
      <c r="K246" s="43"/>
      <c r="L246" s="41"/>
      <c r="M246" s="41"/>
      <c r="N246" s="51"/>
      <c r="O246" s="41"/>
      <c r="P246" s="41"/>
      <c r="Q246" s="60"/>
      <c r="R246" s="286"/>
      <c r="S246" s="282"/>
      <c r="T246" s="287"/>
      <c r="U246" s="287"/>
      <c r="V246" s="41"/>
      <c r="W246" s="41"/>
      <c r="X246" s="41"/>
      <c r="Y246" s="41"/>
      <c r="Z246" s="41"/>
      <c r="AA246" s="289"/>
      <c r="AB246" s="77"/>
      <c r="AC246" s="41"/>
      <c r="AD246" s="41"/>
      <c r="AE246" s="41"/>
      <c r="AF246" s="41"/>
      <c r="AG246" s="41"/>
      <c r="AH246" s="41"/>
      <c r="AI246" s="41"/>
      <c r="AJ246" s="41"/>
      <c r="AK246" s="41"/>
      <c r="AL246" s="41"/>
      <c r="AM246" s="41"/>
      <c r="AN246" s="41"/>
      <c r="AO246" s="41"/>
      <c r="AP246" s="41"/>
      <c r="AQ246" s="41"/>
      <c r="AR246" s="41"/>
    </row>
    <row r="247" spans="1:44" s="202" customFormat="1" x14ac:dyDescent="0.2">
      <c r="A247" s="282"/>
      <c r="B247" s="282"/>
      <c r="C247" s="283"/>
      <c r="D247" s="284"/>
      <c r="E247" s="285"/>
      <c r="F247" s="38"/>
      <c r="G247" s="39"/>
      <c r="H247" s="30"/>
      <c r="I247" s="40"/>
      <c r="J247" s="41"/>
      <c r="K247" s="43"/>
      <c r="L247" s="41"/>
      <c r="M247" s="41"/>
      <c r="N247" s="51"/>
      <c r="O247" s="41"/>
      <c r="P247" s="41"/>
      <c r="Q247" s="60"/>
      <c r="R247" s="286"/>
      <c r="S247" s="282"/>
      <c r="T247" s="287"/>
      <c r="U247" s="287"/>
      <c r="V247" s="41"/>
      <c r="W247" s="41"/>
      <c r="X247" s="41"/>
      <c r="Y247" s="41"/>
      <c r="Z247" s="41"/>
      <c r="AA247" s="289"/>
      <c r="AB247" s="77"/>
      <c r="AC247" s="41"/>
      <c r="AD247" s="41"/>
      <c r="AE247" s="41"/>
      <c r="AF247" s="41"/>
      <c r="AG247" s="41"/>
      <c r="AH247" s="41"/>
      <c r="AI247" s="41"/>
      <c r="AJ247" s="41"/>
      <c r="AK247" s="41"/>
      <c r="AL247" s="41"/>
      <c r="AM247" s="41"/>
      <c r="AN247" s="41"/>
      <c r="AO247" s="41"/>
      <c r="AP247" s="41"/>
      <c r="AQ247" s="41"/>
      <c r="AR247" s="41"/>
    </row>
    <row r="248" spans="1:44" s="202" customFormat="1" x14ac:dyDescent="0.2">
      <c r="A248" s="282"/>
      <c r="B248" s="282"/>
      <c r="C248" s="283"/>
      <c r="D248" s="284"/>
      <c r="E248" s="285"/>
      <c r="F248" s="38"/>
      <c r="G248" s="39"/>
      <c r="H248" s="30"/>
      <c r="I248" s="40"/>
      <c r="J248" s="41"/>
      <c r="K248" s="43"/>
      <c r="L248" s="41"/>
      <c r="M248" s="41"/>
      <c r="N248" s="51"/>
      <c r="O248" s="41"/>
      <c r="P248" s="41"/>
      <c r="Q248" s="60"/>
      <c r="R248" s="286"/>
      <c r="S248" s="282"/>
      <c r="T248" s="287"/>
      <c r="U248" s="287"/>
      <c r="V248" s="41"/>
      <c r="W248" s="41"/>
      <c r="X248" s="41"/>
      <c r="Y248" s="41"/>
      <c r="Z248" s="41"/>
      <c r="AA248" s="289"/>
      <c r="AB248" s="77"/>
      <c r="AC248" s="41"/>
      <c r="AD248" s="41"/>
      <c r="AE248" s="41"/>
      <c r="AF248" s="41"/>
      <c r="AG248" s="41"/>
      <c r="AH248" s="41"/>
      <c r="AI248" s="41"/>
      <c r="AJ248" s="41"/>
      <c r="AK248" s="41"/>
      <c r="AL248" s="41"/>
      <c r="AM248" s="41"/>
      <c r="AN248" s="41"/>
      <c r="AO248" s="41"/>
      <c r="AP248" s="41"/>
      <c r="AQ248" s="41"/>
      <c r="AR248" s="41"/>
    </row>
    <row r="249" spans="1:44" s="202" customFormat="1" x14ac:dyDescent="0.2">
      <c r="A249" s="282"/>
      <c r="B249" s="282"/>
      <c r="C249" s="283"/>
      <c r="D249" s="284"/>
      <c r="E249" s="285"/>
      <c r="F249" s="38"/>
      <c r="G249" s="39"/>
      <c r="H249" s="30"/>
      <c r="I249" s="40"/>
      <c r="J249" s="41"/>
      <c r="K249" s="43"/>
      <c r="L249" s="41"/>
      <c r="M249" s="41"/>
      <c r="N249" s="51"/>
      <c r="O249" s="41"/>
      <c r="P249" s="41"/>
      <c r="Q249" s="60"/>
      <c r="R249" s="286"/>
      <c r="S249" s="282"/>
      <c r="T249" s="287"/>
      <c r="U249" s="287"/>
      <c r="V249" s="41"/>
      <c r="W249" s="41"/>
      <c r="X249" s="41"/>
      <c r="Y249" s="41"/>
      <c r="Z249" s="41"/>
      <c r="AA249" s="289"/>
      <c r="AB249" s="77"/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  <c r="AN249" s="41"/>
      <c r="AO249" s="41"/>
      <c r="AP249" s="41"/>
      <c r="AQ249" s="41"/>
      <c r="AR249" s="41"/>
    </row>
    <row r="250" spans="1:44" s="202" customFormat="1" x14ac:dyDescent="0.2">
      <c r="A250" s="282"/>
      <c r="B250" s="282"/>
      <c r="C250" s="283"/>
      <c r="D250" s="284"/>
      <c r="E250" s="285"/>
      <c r="F250" s="38"/>
      <c r="G250" s="39"/>
      <c r="H250" s="30"/>
      <c r="I250" s="40"/>
      <c r="J250" s="41"/>
      <c r="K250" s="43"/>
      <c r="L250" s="41"/>
      <c r="M250" s="41"/>
      <c r="N250" s="51"/>
      <c r="O250" s="41"/>
      <c r="P250" s="41"/>
      <c r="Q250" s="60"/>
      <c r="R250" s="286"/>
      <c r="S250" s="282"/>
      <c r="T250" s="287"/>
      <c r="U250" s="287"/>
      <c r="V250" s="41"/>
      <c r="W250" s="41"/>
      <c r="X250" s="41"/>
      <c r="Y250" s="41"/>
      <c r="Z250" s="41"/>
      <c r="AA250" s="289"/>
      <c r="AB250" s="77"/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  <c r="AN250" s="41"/>
      <c r="AO250" s="41"/>
      <c r="AP250" s="41"/>
      <c r="AQ250" s="41"/>
      <c r="AR250" s="41"/>
    </row>
    <row r="251" spans="1:44" s="202" customFormat="1" x14ac:dyDescent="0.2">
      <c r="A251" s="282"/>
      <c r="B251" s="282"/>
      <c r="C251" s="283"/>
      <c r="D251" s="284"/>
      <c r="E251" s="285"/>
      <c r="F251" s="38"/>
      <c r="G251" s="39"/>
      <c r="H251" s="30"/>
      <c r="I251" s="40"/>
      <c r="J251" s="41"/>
      <c r="K251" s="43"/>
      <c r="L251" s="41"/>
      <c r="M251" s="41"/>
      <c r="N251" s="51"/>
      <c r="O251" s="41"/>
      <c r="P251" s="41"/>
      <c r="Q251" s="60"/>
      <c r="R251" s="286"/>
      <c r="S251" s="282"/>
      <c r="T251" s="287"/>
      <c r="U251" s="287"/>
      <c r="V251" s="41"/>
      <c r="W251" s="41"/>
      <c r="X251" s="41"/>
      <c r="Y251" s="41"/>
      <c r="Z251" s="41"/>
      <c r="AA251" s="289"/>
      <c r="AB251" s="77"/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1"/>
      <c r="AN251" s="41"/>
      <c r="AO251" s="41"/>
      <c r="AP251" s="41"/>
      <c r="AQ251" s="41"/>
      <c r="AR251" s="41"/>
    </row>
    <row r="252" spans="1:44" s="202" customFormat="1" x14ac:dyDescent="0.2">
      <c r="A252" s="282"/>
      <c r="B252" s="282"/>
      <c r="C252" s="283"/>
      <c r="D252" s="284"/>
      <c r="E252" s="285"/>
      <c r="F252" s="38"/>
      <c r="G252" s="39"/>
      <c r="H252" s="30"/>
      <c r="I252" s="40"/>
      <c r="J252" s="41"/>
      <c r="K252" s="43"/>
      <c r="L252" s="41"/>
      <c r="M252" s="41"/>
      <c r="N252" s="51"/>
      <c r="O252" s="41"/>
      <c r="P252" s="41"/>
      <c r="Q252" s="60"/>
      <c r="R252" s="286"/>
      <c r="S252" s="282"/>
      <c r="T252" s="287"/>
      <c r="U252" s="287"/>
      <c r="V252" s="41"/>
      <c r="W252" s="41"/>
      <c r="X252" s="41"/>
      <c r="Y252" s="41"/>
      <c r="Z252" s="41"/>
      <c r="AA252" s="289"/>
      <c r="AB252" s="77"/>
      <c r="AC252" s="41"/>
      <c r="AD252" s="41"/>
      <c r="AE252" s="41"/>
      <c r="AF252" s="41"/>
      <c r="AG252" s="41"/>
      <c r="AH252" s="41"/>
      <c r="AI252" s="41"/>
      <c r="AJ252" s="41"/>
      <c r="AK252" s="41"/>
      <c r="AL252" s="41"/>
      <c r="AM252" s="41"/>
      <c r="AN252" s="41"/>
      <c r="AO252" s="41"/>
      <c r="AP252" s="41"/>
      <c r="AQ252" s="41"/>
      <c r="AR252" s="41"/>
    </row>
    <row r="253" spans="1:44" s="202" customFormat="1" x14ac:dyDescent="0.2">
      <c r="A253" s="282"/>
      <c r="B253" s="282"/>
      <c r="C253" s="283"/>
      <c r="D253" s="284"/>
      <c r="E253" s="285"/>
      <c r="F253" s="38"/>
      <c r="G253" s="39"/>
      <c r="H253" s="30"/>
      <c r="I253" s="40"/>
      <c r="J253" s="41"/>
      <c r="K253" s="43"/>
      <c r="L253" s="41"/>
      <c r="M253" s="41"/>
      <c r="N253" s="51"/>
      <c r="O253" s="41"/>
      <c r="P253" s="41"/>
      <c r="Q253" s="60"/>
      <c r="R253" s="286"/>
      <c r="S253" s="282"/>
      <c r="T253" s="287"/>
      <c r="U253" s="287"/>
      <c r="V253" s="41"/>
      <c r="W253" s="41"/>
      <c r="X253" s="41"/>
      <c r="Y253" s="41"/>
      <c r="Z253" s="41"/>
      <c r="AA253" s="289"/>
      <c r="AB253" s="77"/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  <c r="AN253" s="41"/>
      <c r="AO253" s="41"/>
      <c r="AP253" s="41"/>
      <c r="AQ253" s="41"/>
      <c r="AR253" s="41"/>
    </row>
    <row r="254" spans="1:44" s="202" customFormat="1" x14ac:dyDescent="0.2">
      <c r="A254" s="282"/>
      <c r="B254" s="282"/>
      <c r="C254" s="283"/>
      <c r="D254" s="284"/>
      <c r="E254" s="285"/>
      <c r="F254" s="38"/>
      <c r="G254" s="39"/>
      <c r="H254" s="30"/>
      <c r="I254" s="40"/>
      <c r="J254" s="41"/>
      <c r="K254" s="43"/>
      <c r="L254" s="41"/>
      <c r="M254" s="41"/>
      <c r="N254" s="51"/>
      <c r="O254" s="41"/>
      <c r="P254" s="41"/>
      <c r="Q254" s="60"/>
      <c r="R254" s="286"/>
      <c r="S254" s="282"/>
      <c r="T254" s="287"/>
      <c r="U254" s="287"/>
      <c r="V254" s="41"/>
      <c r="W254" s="41"/>
      <c r="X254" s="41"/>
      <c r="Y254" s="41"/>
      <c r="Z254" s="41"/>
      <c r="AA254" s="289"/>
      <c r="AB254" s="77"/>
      <c r="AC254" s="41"/>
      <c r="AD254" s="41"/>
      <c r="AE254" s="41"/>
      <c r="AF254" s="41"/>
      <c r="AG254" s="41"/>
      <c r="AH254" s="41"/>
      <c r="AI254" s="41"/>
      <c r="AJ254" s="41"/>
      <c r="AK254" s="41"/>
      <c r="AL254" s="41"/>
      <c r="AM254" s="41"/>
      <c r="AN254" s="41"/>
      <c r="AO254" s="41"/>
      <c r="AP254" s="41"/>
      <c r="AQ254" s="41"/>
      <c r="AR254" s="41"/>
    </row>
    <row r="255" spans="1:44" s="202" customFormat="1" x14ac:dyDescent="0.2">
      <c r="A255" s="282"/>
      <c r="B255" s="282"/>
      <c r="C255" s="283"/>
      <c r="D255" s="284"/>
      <c r="E255" s="285"/>
      <c r="F255" s="38"/>
      <c r="G255" s="39"/>
      <c r="H255" s="30"/>
      <c r="I255" s="40"/>
      <c r="J255" s="41"/>
      <c r="K255" s="43"/>
      <c r="L255" s="41"/>
      <c r="M255" s="41"/>
      <c r="N255" s="51"/>
      <c r="O255" s="41"/>
      <c r="P255" s="41"/>
      <c r="Q255" s="60"/>
      <c r="R255" s="286"/>
      <c r="S255" s="282"/>
      <c r="T255" s="287"/>
      <c r="U255" s="287"/>
      <c r="V255" s="41"/>
      <c r="W255" s="41"/>
      <c r="X255" s="41"/>
      <c r="Y255" s="41"/>
      <c r="Z255" s="41"/>
      <c r="AA255" s="289"/>
      <c r="AB255" s="77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  <c r="AN255" s="41"/>
      <c r="AO255" s="41"/>
      <c r="AP255" s="41"/>
      <c r="AQ255" s="41"/>
      <c r="AR255" s="41"/>
    </row>
    <row r="256" spans="1:44" s="202" customFormat="1" x14ac:dyDescent="0.2">
      <c r="A256" s="282"/>
      <c r="B256" s="282"/>
      <c r="C256" s="283"/>
      <c r="D256" s="284"/>
      <c r="E256" s="285"/>
      <c r="F256" s="38"/>
      <c r="G256" s="39"/>
      <c r="H256" s="30"/>
      <c r="I256" s="40"/>
      <c r="J256" s="41"/>
      <c r="K256" s="43"/>
      <c r="L256" s="41"/>
      <c r="M256" s="41"/>
      <c r="N256" s="51"/>
      <c r="O256" s="41"/>
      <c r="P256" s="41"/>
      <c r="Q256" s="60"/>
      <c r="R256" s="286"/>
      <c r="S256" s="282"/>
      <c r="T256" s="287"/>
      <c r="U256" s="287"/>
      <c r="V256" s="41"/>
      <c r="W256" s="41"/>
      <c r="X256" s="41"/>
      <c r="Y256" s="41"/>
      <c r="Z256" s="41"/>
      <c r="AA256" s="289"/>
      <c r="AB256" s="77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  <c r="AN256" s="41"/>
      <c r="AO256" s="41"/>
      <c r="AP256" s="41"/>
      <c r="AQ256" s="41"/>
      <c r="AR256" s="41"/>
    </row>
    <row r="257" spans="1:44" s="202" customFormat="1" x14ac:dyDescent="0.2">
      <c r="A257" s="282"/>
      <c r="B257" s="282"/>
      <c r="C257" s="283"/>
      <c r="D257" s="284"/>
      <c r="E257" s="285"/>
      <c r="F257" s="38"/>
      <c r="G257" s="39"/>
      <c r="H257" s="30"/>
      <c r="I257" s="40"/>
      <c r="J257" s="41"/>
      <c r="K257" s="43"/>
      <c r="L257" s="41"/>
      <c r="M257" s="41"/>
      <c r="N257" s="51"/>
      <c r="O257" s="41"/>
      <c r="P257" s="41"/>
      <c r="Q257" s="60"/>
      <c r="R257" s="286"/>
      <c r="S257" s="282"/>
      <c r="T257" s="287"/>
      <c r="U257" s="287"/>
      <c r="V257" s="41"/>
      <c r="W257" s="41"/>
      <c r="X257" s="41"/>
      <c r="Y257" s="41"/>
      <c r="Z257" s="41"/>
      <c r="AA257" s="289"/>
      <c r="AB257" s="77"/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  <c r="AN257" s="41"/>
      <c r="AO257" s="41"/>
      <c r="AP257" s="41"/>
      <c r="AQ257" s="41"/>
      <c r="AR257" s="41"/>
    </row>
    <row r="258" spans="1:44" s="202" customFormat="1" x14ac:dyDescent="0.2">
      <c r="A258" s="282"/>
      <c r="B258" s="282"/>
      <c r="C258" s="283"/>
      <c r="D258" s="284"/>
      <c r="E258" s="285"/>
      <c r="F258" s="38"/>
      <c r="G258" s="39"/>
      <c r="H258" s="30"/>
      <c r="I258" s="40"/>
      <c r="J258" s="41"/>
      <c r="K258" s="43"/>
      <c r="L258" s="41"/>
      <c r="M258" s="41"/>
      <c r="N258" s="51"/>
      <c r="O258" s="41"/>
      <c r="P258" s="41"/>
      <c r="Q258" s="60"/>
      <c r="R258" s="286"/>
      <c r="S258" s="282"/>
      <c r="T258" s="287"/>
      <c r="U258" s="287"/>
      <c r="V258" s="41"/>
      <c r="W258" s="41"/>
      <c r="X258" s="41"/>
      <c r="Y258" s="41"/>
      <c r="Z258" s="41"/>
      <c r="AA258" s="289"/>
      <c r="AB258" s="77"/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  <c r="AN258" s="41"/>
      <c r="AO258" s="41"/>
      <c r="AP258" s="41"/>
      <c r="AQ258" s="41"/>
      <c r="AR258" s="41"/>
    </row>
    <row r="259" spans="1:44" s="202" customFormat="1" x14ac:dyDescent="0.2">
      <c r="A259" s="282"/>
      <c r="B259" s="282"/>
      <c r="C259" s="283"/>
      <c r="D259" s="284"/>
      <c r="E259" s="285"/>
      <c r="F259" s="38"/>
      <c r="G259" s="39"/>
      <c r="H259" s="30"/>
      <c r="I259" s="40"/>
      <c r="J259" s="41"/>
      <c r="K259" s="43"/>
      <c r="L259" s="41"/>
      <c r="M259" s="41"/>
      <c r="N259" s="51"/>
      <c r="O259" s="41"/>
      <c r="P259" s="41"/>
      <c r="Q259" s="60"/>
      <c r="R259" s="286"/>
      <c r="S259" s="282"/>
      <c r="T259" s="287"/>
      <c r="U259" s="287"/>
      <c r="V259" s="41"/>
      <c r="W259" s="41"/>
      <c r="X259" s="41"/>
      <c r="Y259" s="41"/>
      <c r="Z259" s="41"/>
      <c r="AA259" s="289"/>
      <c r="AB259" s="77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  <c r="AN259" s="41"/>
      <c r="AO259" s="41"/>
      <c r="AP259" s="41"/>
      <c r="AQ259" s="41"/>
      <c r="AR259" s="41"/>
    </row>
    <row r="260" spans="1:44" s="202" customFormat="1" x14ac:dyDescent="0.2">
      <c r="A260" s="282"/>
      <c r="B260" s="282"/>
      <c r="C260" s="283"/>
      <c r="D260" s="284"/>
      <c r="E260" s="285"/>
      <c r="F260" s="38"/>
      <c r="G260" s="39"/>
      <c r="H260" s="30"/>
      <c r="I260" s="40"/>
      <c r="J260" s="41"/>
      <c r="K260" s="43"/>
      <c r="L260" s="41"/>
      <c r="M260" s="41"/>
      <c r="N260" s="51"/>
      <c r="O260" s="41"/>
      <c r="P260" s="41"/>
      <c r="Q260" s="60"/>
      <c r="R260" s="286"/>
      <c r="S260" s="282"/>
      <c r="T260" s="287"/>
      <c r="U260" s="287"/>
      <c r="V260" s="41"/>
      <c r="W260" s="41"/>
      <c r="X260" s="41"/>
      <c r="Y260" s="41"/>
      <c r="Z260" s="41"/>
      <c r="AA260" s="289"/>
      <c r="AB260" s="77"/>
      <c r="AC260" s="41"/>
      <c r="AD260" s="41"/>
      <c r="AE260" s="41"/>
      <c r="AF260" s="41"/>
      <c r="AG260" s="41"/>
      <c r="AH260" s="41"/>
      <c r="AI260" s="41"/>
      <c r="AJ260" s="41"/>
      <c r="AK260" s="41"/>
      <c r="AL260" s="41"/>
      <c r="AM260" s="41"/>
      <c r="AN260" s="41"/>
      <c r="AO260" s="41"/>
      <c r="AP260" s="41"/>
      <c r="AQ260" s="41"/>
      <c r="AR260" s="41"/>
    </row>
    <row r="261" spans="1:44" s="202" customFormat="1" x14ac:dyDescent="0.2">
      <c r="A261" s="282"/>
      <c r="B261" s="282"/>
      <c r="C261" s="283"/>
      <c r="D261" s="284"/>
      <c r="E261" s="285"/>
      <c r="F261" s="38"/>
      <c r="G261" s="39"/>
      <c r="H261" s="30"/>
      <c r="I261" s="40"/>
      <c r="J261" s="41"/>
      <c r="K261" s="43"/>
      <c r="L261" s="41"/>
      <c r="M261" s="41"/>
      <c r="N261" s="51"/>
      <c r="O261" s="41"/>
      <c r="P261" s="41"/>
      <c r="Q261" s="60"/>
      <c r="R261" s="286"/>
      <c r="S261" s="282"/>
      <c r="T261" s="287"/>
      <c r="U261" s="287"/>
      <c r="V261" s="41"/>
      <c r="W261" s="41"/>
      <c r="X261" s="41"/>
      <c r="Y261" s="41"/>
      <c r="Z261" s="41"/>
      <c r="AA261" s="289"/>
      <c r="AB261" s="77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  <c r="AN261" s="41"/>
      <c r="AO261" s="41"/>
      <c r="AP261" s="41"/>
      <c r="AQ261" s="41"/>
      <c r="AR261" s="41"/>
    </row>
    <row r="262" spans="1:44" s="202" customFormat="1" x14ac:dyDescent="0.2">
      <c r="A262" s="282"/>
      <c r="B262" s="282"/>
      <c r="C262" s="283"/>
      <c r="D262" s="284"/>
      <c r="E262" s="285"/>
      <c r="F262" s="38"/>
      <c r="G262" s="39"/>
      <c r="H262" s="30"/>
      <c r="I262" s="40"/>
      <c r="J262" s="41"/>
      <c r="K262" s="43"/>
      <c r="L262" s="41"/>
      <c r="M262" s="41"/>
      <c r="N262" s="51"/>
      <c r="O262" s="41"/>
      <c r="P262" s="41"/>
      <c r="Q262" s="60"/>
      <c r="R262" s="286"/>
      <c r="S262" s="282"/>
      <c r="T262" s="287"/>
      <c r="U262" s="287"/>
      <c r="V262" s="41"/>
      <c r="W262" s="41"/>
      <c r="X262" s="41"/>
      <c r="Y262" s="41"/>
      <c r="Z262" s="41"/>
      <c r="AA262" s="289"/>
      <c r="AB262" s="77"/>
      <c r="AC262" s="41"/>
      <c r="AD262" s="41"/>
      <c r="AE262" s="41"/>
      <c r="AF262" s="41"/>
      <c r="AG262" s="41"/>
      <c r="AH262" s="41"/>
      <c r="AI262" s="41"/>
      <c r="AJ262" s="41"/>
      <c r="AK262" s="41"/>
      <c r="AL262" s="41"/>
      <c r="AM262" s="41"/>
      <c r="AN262" s="41"/>
      <c r="AO262" s="41"/>
      <c r="AP262" s="41"/>
      <c r="AQ262" s="41"/>
      <c r="AR262" s="41"/>
    </row>
    <row r="263" spans="1:44" s="202" customFormat="1" x14ac:dyDescent="0.2">
      <c r="A263" s="282"/>
      <c r="B263" s="282"/>
      <c r="C263" s="283"/>
      <c r="D263" s="284"/>
      <c r="E263" s="285"/>
      <c r="F263" s="38"/>
      <c r="G263" s="39"/>
      <c r="H263" s="30"/>
      <c r="I263" s="40"/>
      <c r="J263" s="41"/>
      <c r="K263" s="43"/>
      <c r="L263" s="41"/>
      <c r="M263" s="41"/>
      <c r="N263" s="51"/>
      <c r="O263" s="41"/>
      <c r="P263" s="41"/>
      <c r="Q263" s="60"/>
      <c r="R263" s="286"/>
      <c r="S263" s="282"/>
      <c r="T263" s="287"/>
      <c r="U263" s="287"/>
      <c r="V263" s="41"/>
      <c r="W263" s="41"/>
      <c r="X263" s="41"/>
      <c r="Y263" s="41"/>
      <c r="Z263" s="41"/>
      <c r="AA263" s="289"/>
      <c r="AB263" s="77"/>
      <c r="AC263" s="41"/>
      <c r="AD263" s="41"/>
      <c r="AE263" s="41"/>
      <c r="AF263" s="41"/>
      <c r="AG263" s="41"/>
      <c r="AH263" s="41"/>
      <c r="AI263" s="41"/>
      <c r="AJ263" s="41"/>
      <c r="AK263" s="41"/>
      <c r="AL263" s="41"/>
      <c r="AM263" s="41"/>
      <c r="AN263" s="41"/>
      <c r="AO263" s="41"/>
      <c r="AP263" s="41"/>
      <c r="AQ263" s="41"/>
      <c r="AR263" s="41"/>
    </row>
    <row r="264" spans="1:44" s="202" customFormat="1" x14ac:dyDescent="0.2">
      <c r="A264" s="282"/>
      <c r="B264" s="282"/>
      <c r="C264" s="283"/>
      <c r="D264" s="284"/>
      <c r="E264" s="285"/>
      <c r="F264" s="38"/>
      <c r="G264" s="39"/>
      <c r="H264" s="30"/>
      <c r="I264" s="40"/>
      <c r="J264" s="41"/>
      <c r="K264" s="43"/>
      <c r="L264" s="41"/>
      <c r="M264" s="41"/>
      <c r="N264" s="51"/>
      <c r="O264" s="41"/>
      <c r="P264" s="41"/>
      <c r="Q264" s="60"/>
      <c r="R264" s="286"/>
      <c r="S264" s="282"/>
      <c r="T264" s="287"/>
      <c r="U264" s="287"/>
      <c r="V264" s="41"/>
      <c r="W264" s="41"/>
      <c r="X264" s="41"/>
      <c r="Y264" s="41"/>
      <c r="Z264" s="41"/>
      <c r="AA264" s="289"/>
      <c r="AB264" s="77"/>
      <c r="AC264" s="41"/>
      <c r="AD264" s="41"/>
      <c r="AE264" s="41"/>
      <c r="AF264" s="41"/>
      <c r="AG264" s="41"/>
      <c r="AH264" s="41"/>
      <c r="AI264" s="41"/>
      <c r="AJ264" s="41"/>
      <c r="AK264" s="41"/>
      <c r="AL264" s="41"/>
      <c r="AM264" s="41"/>
      <c r="AN264" s="41"/>
      <c r="AO264" s="41"/>
      <c r="AP264" s="41"/>
      <c r="AQ264" s="41"/>
      <c r="AR264" s="41"/>
    </row>
    <row r="265" spans="1:44" s="202" customFormat="1" x14ac:dyDescent="0.2">
      <c r="A265" s="282"/>
      <c r="B265" s="282"/>
      <c r="C265" s="283"/>
      <c r="D265" s="284"/>
      <c r="E265" s="285"/>
      <c r="F265" s="38"/>
      <c r="G265" s="39"/>
      <c r="H265" s="30"/>
      <c r="I265" s="40"/>
      <c r="J265" s="41"/>
      <c r="K265" s="43"/>
      <c r="L265" s="41"/>
      <c r="M265" s="41"/>
      <c r="N265" s="51"/>
      <c r="O265" s="41"/>
      <c r="P265" s="41"/>
      <c r="Q265" s="60"/>
      <c r="R265" s="286"/>
      <c r="S265" s="282"/>
      <c r="T265" s="287"/>
      <c r="U265" s="287"/>
      <c r="V265" s="41"/>
      <c r="W265" s="41"/>
      <c r="X265" s="41"/>
      <c r="Y265" s="41"/>
      <c r="Z265" s="41"/>
      <c r="AA265" s="289"/>
      <c r="AB265" s="77"/>
      <c r="AC265" s="41"/>
      <c r="AD265" s="41"/>
      <c r="AE265" s="41"/>
      <c r="AF265" s="41"/>
      <c r="AG265" s="41"/>
      <c r="AH265" s="41"/>
      <c r="AI265" s="41"/>
      <c r="AJ265" s="41"/>
      <c r="AK265" s="41"/>
      <c r="AL265" s="41"/>
      <c r="AM265" s="41"/>
      <c r="AN265" s="41"/>
      <c r="AO265" s="41"/>
      <c r="AP265" s="41"/>
      <c r="AQ265" s="41"/>
      <c r="AR265" s="41"/>
    </row>
    <row r="266" spans="1:44" s="202" customFormat="1" x14ac:dyDescent="0.2">
      <c r="A266" s="282"/>
      <c r="B266" s="282"/>
      <c r="C266" s="283"/>
      <c r="D266" s="284"/>
      <c r="E266" s="285"/>
      <c r="F266" s="38"/>
      <c r="G266" s="39"/>
      <c r="H266" s="30"/>
      <c r="I266" s="40"/>
      <c r="J266" s="41"/>
      <c r="K266" s="43"/>
      <c r="L266" s="41"/>
      <c r="M266" s="41"/>
      <c r="N266" s="51"/>
      <c r="O266" s="41"/>
      <c r="P266" s="41"/>
      <c r="Q266" s="60"/>
      <c r="R266" s="286"/>
      <c r="S266" s="282"/>
      <c r="T266" s="287"/>
      <c r="U266" s="287"/>
      <c r="V266" s="41"/>
      <c r="W266" s="41"/>
      <c r="X266" s="41"/>
      <c r="Y266" s="41"/>
      <c r="Z266" s="41"/>
      <c r="AA266" s="289"/>
      <c r="AB266" s="77"/>
      <c r="AC266" s="41"/>
      <c r="AD266" s="41"/>
      <c r="AE266" s="41"/>
      <c r="AF266" s="41"/>
      <c r="AG266" s="41"/>
      <c r="AH266" s="41"/>
      <c r="AI266" s="41"/>
      <c r="AJ266" s="41"/>
      <c r="AK266" s="41"/>
      <c r="AL266" s="41"/>
      <c r="AM266" s="41"/>
      <c r="AN266" s="41"/>
      <c r="AO266" s="41"/>
      <c r="AP266" s="41"/>
      <c r="AQ266" s="41"/>
      <c r="AR266" s="41"/>
    </row>
    <row r="267" spans="1:44" s="202" customFormat="1" x14ac:dyDescent="0.2">
      <c r="A267" s="282"/>
      <c r="B267" s="282"/>
      <c r="C267" s="283"/>
      <c r="D267" s="284"/>
      <c r="E267" s="285"/>
      <c r="F267" s="38"/>
      <c r="G267" s="39"/>
      <c r="H267" s="30"/>
      <c r="I267" s="40"/>
      <c r="J267" s="41"/>
      <c r="K267" s="43"/>
      <c r="L267" s="41"/>
      <c r="M267" s="41"/>
      <c r="N267" s="51"/>
      <c r="O267" s="41"/>
      <c r="P267" s="41"/>
      <c r="Q267" s="60"/>
      <c r="R267" s="286"/>
      <c r="S267" s="282"/>
      <c r="T267" s="287"/>
      <c r="U267" s="287"/>
      <c r="V267" s="41"/>
      <c r="W267" s="41"/>
      <c r="X267" s="41"/>
      <c r="Y267" s="41"/>
      <c r="Z267" s="41"/>
      <c r="AA267" s="289"/>
      <c r="AB267" s="77"/>
      <c r="AC267" s="41"/>
      <c r="AD267" s="41"/>
      <c r="AE267" s="41"/>
      <c r="AF267" s="41"/>
      <c r="AG267" s="41"/>
      <c r="AH267" s="41"/>
      <c r="AI267" s="41"/>
      <c r="AJ267" s="41"/>
      <c r="AK267" s="41"/>
      <c r="AL267" s="41"/>
      <c r="AM267" s="41"/>
      <c r="AN267" s="41"/>
      <c r="AO267" s="41"/>
      <c r="AP267" s="41"/>
      <c r="AQ267" s="41"/>
      <c r="AR267" s="41"/>
    </row>
    <row r="268" spans="1:44" s="202" customFormat="1" x14ac:dyDescent="0.2">
      <c r="A268" s="282"/>
      <c r="B268" s="282"/>
      <c r="C268" s="283"/>
      <c r="D268" s="284"/>
      <c r="E268" s="285"/>
      <c r="F268" s="38"/>
      <c r="G268" s="39"/>
      <c r="H268" s="30"/>
      <c r="I268" s="40"/>
      <c r="J268" s="41"/>
      <c r="K268" s="43"/>
      <c r="L268" s="41"/>
      <c r="M268" s="41"/>
      <c r="N268" s="51"/>
      <c r="O268" s="41"/>
      <c r="P268" s="41"/>
      <c r="Q268" s="60"/>
      <c r="R268" s="286"/>
      <c r="S268" s="282"/>
      <c r="T268" s="287"/>
      <c r="U268" s="287"/>
      <c r="V268" s="41"/>
      <c r="W268" s="41"/>
      <c r="X268" s="41"/>
      <c r="Y268" s="41"/>
      <c r="Z268" s="41"/>
      <c r="AA268" s="289"/>
      <c r="AB268" s="77"/>
      <c r="AC268" s="41"/>
      <c r="AD268" s="41"/>
      <c r="AE268" s="41"/>
      <c r="AF268" s="41"/>
      <c r="AG268" s="41"/>
      <c r="AH268" s="41"/>
      <c r="AI268" s="41"/>
      <c r="AJ268" s="41"/>
      <c r="AK268" s="41"/>
      <c r="AL268" s="41"/>
      <c r="AM268" s="41"/>
      <c r="AN268" s="41"/>
      <c r="AO268" s="41"/>
      <c r="AP268" s="41"/>
      <c r="AQ268" s="41"/>
      <c r="AR268" s="41"/>
    </row>
    <row r="269" spans="1:44" s="202" customFormat="1" x14ac:dyDescent="0.2">
      <c r="A269" s="282"/>
      <c r="B269" s="282"/>
      <c r="C269" s="283"/>
      <c r="D269" s="284"/>
      <c r="E269" s="285"/>
      <c r="F269" s="38"/>
      <c r="G269" s="39"/>
      <c r="H269" s="30"/>
      <c r="I269" s="40"/>
      <c r="J269" s="41"/>
      <c r="K269" s="43"/>
      <c r="L269" s="41"/>
      <c r="M269" s="41"/>
      <c r="N269" s="51"/>
      <c r="O269" s="41"/>
      <c r="P269" s="41"/>
      <c r="Q269" s="60"/>
      <c r="R269" s="286"/>
      <c r="S269" s="282"/>
      <c r="T269" s="287"/>
      <c r="U269" s="287"/>
      <c r="V269" s="41"/>
      <c r="W269" s="41"/>
      <c r="X269" s="41"/>
      <c r="Y269" s="41"/>
      <c r="Z269" s="41"/>
      <c r="AA269" s="289"/>
      <c r="AB269" s="77"/>
      <c r="AC269" s="41"/>
      <c r="AD269" s="41"/>
      <c r="AE269" s="41"/>
      <c r="AF269" s="41"/>
      <c r="AG269" s="41"/>
      <c r="AH269" s="41"/>
      <c r="AI269" s="41"/>
      <c r="AJ269" s="41"/>
      <c r="AK269" s="41"/>
      <c r="AL269" s="41"/>
      <c r="AM269" s="41"/>
      <c r="AN269" s="41"/>
      <c r="AO269" s="41"/>
      <c r="AP269" s="41"/>
      <c r="AQ269" s="41"/>
      <c r="AR269" s="41"/>
    </row>
    <row r="270" spans="1:44" s="202" customFormat="1" x14ac:dyDescent="0.2">
      <c r="A270" s="282"/>
      <c r="B270" s="282"/>
      <c r="C270" s="283"/>
      <c r="D270" s="284"/>
      <c r="E270" s="285"/>
      <c r="F270" s="38"/>
      <c r="G270" s="39"/>
      <c r="H270" s="30"/>
      <c r="I270" s="40"/>
      <c r="J270" s="41"/>
      <c r="K270" s="43"/>
      <c r="L270" s="41"/>
      <c r="M270" s="41"/>
      <c r="N270" s="51"/>
      <c r="O270" s="41"/>
      <c r="P270" s="41"/>
      <c r="Q270" s="60"/>
      <c r="R270" s="286"/>
      <c r="S270" s="282"/>
      <c r="T270" s="287"/>
      <c r="U270" s="287"/>
      <c r="V270" s="41"/>
      <c r="W270" s="41"/>
      <c r="X270" s="41"/>
      <c r="Y270" s="41"/>
      <c r="Z270" s="41"/>
      <c r="AA270" s="289"/>
      <c r="AB270" s="77"/>
      <c r="AC270" s="41"/>
      <c r="AD270" s="41"/>
      <c r="AE270" s="41"/>
      <c r="AF270" s="41"/>
      <c r="AG270" s="41"/>
      <c r="AH270" s="41"/>
      <c r="AI270" s="41"/>
      <c r="AJ270" s="41"/>
      <c r="AK270" s="41"/>
      <c r="AL270" s="41"/>
      <c r="AM270" s="41"/>
      <c r="AN270" s="41"/>
      <c r="AO270" s="41"/>
      <c r="AP270" s="41"/>
      <c r="AQ270" s="41"/>
      <c r="AR270" s="41"/>
    </row>
    <row r="271" spans="1:44" s="202" customFormat="1" x14ac:dyDescent="0.2">
      <c r="A271" s="282"/>
      <c r="B271" s="282"/>
      <c r="C271" s="283"/>
      <c r="D271" s="284"/>
      <c r="E271" s="285"/>
      <c r="F271" s="38"/>
      <c r="G271" s="39"/>
      <c r="H271" s="30"/>
      <c r="I271" s="40"/>
      <c r="J271" s="41"/>
      <c r="K271" s="43"/>
      <c r="L271" s="41"/>
      <c r="M271" s="41"/>
      <c r="N271" s="51"/>
      <c r="O271" s="41"/>
      <c r="P271" s="41"/>
      <c r="Q271" s="60"/>
      <c r="R271" s="286"/>
      <c r="S271" s="282"/>
      <c r="T271" s="287"/>
      <c r="U271" s="287"/>
      <c r="V271" s="41"/>
      <c r="W271" s="41"/>
      <c r="X271" s="41"/>
      <c r="Y271" s="41"/>
      <c r="Z271" s="41"/>
      <c r="AA271" s="289"/>
      <c r="AB271" s="77"/>
      <c r="AC271" s="41"/>
      <c r="AD271" s="41"/>
      <c r="AE271" s="41"/>
      <c r="AF271" s="41"/>
      <c r="AG271" s="41"/>
      <c r="AH271" s="41"/>
      <c r="AI271" s="41"/>
      <c r="AJ271" s="41"/>
      <c r="AK271" s="41"/>
      <c r="AL271" s="41"/>
      <c r="AM271" s="41"/>
      <c r="AN271" s="41"/>
      <c r="AO271" s="41"/>
      <c r="AP271" s="41"/>
      <c r="AQ271" s="41"/>
      <c r="AR271" s="41"/>
    </row>
    <row r="272" spans="1:44" s="202" customFormat="1" x14ac:dyDescent="0.2">
      <c r="A272" s="282"/>
      <c r="B272" s="282"/>
      <c r="C272" s="283"/>
      <c r="D272" s="284"/>
      <c r="E272" s="285"/>
      <c r="F272" s="38"/>
      <c r="G272" s="39"/>
      <c r="H272" s="30"/>
      <c r="I272" s="40"/>
      <c r="J272" s="41"/>
      <c r="K272" s="43"/>
      <c r="L272" s="41"/>
      <c r="M272" s="41"/>
      <c r="N272" s="51"/>
      <c r="O272" s="41"/>
      <c r="P272" s="41"/>
      <c r="Q272" s="60"/>
      <c r="R272" s="286"/>
      <c r="S272" s="282"/>
      <c r="T272" s="287"/>
      <c r="U272" s="287"/>
      <c r="V272" s="41"/>
      <c r="W272" s="41"/>
      <c r="X272" s="41"/>
      <c r="Y272" s="41"/>
      <c r="Z272" s="41"/>
      <c r="AA272" s="289"/>
      <c r="AB272" s="77"/>
      <c r="AC272" s="41"/>
      <c r="AD272" s="41"/>
      <c r="AE272" s="41"/>
      <c r="AF272" s="41"/>
      <c r="AG272" s="41"/>
      <c r="AH272" s="41"/>
      <c r="AI272" s="41"/>
      <c r="AJ272" s="41"/>
      <c r="AK272" s="41"/>
      <c r="AL272" s="41"/>
      <c r="AM272" s="41"/>
      <c r="AN272" s="41"/>
      <c r="AO272" s="41"/>
      <c r="AP272" s="41"/>
      <c r="AQ272" s="41"/>
      <c r="AR272" s="41"/>
    </row>
    <row r="273" spans="1:44" s="202" customFormat="1" x14ac:dyDescent="0.2">
      <c r="A273" s="282"/>
      <c r="B273" s="282"/>
      <c r="C273" s="283"/>
      <c r="D273" s="284"/>
      <c r="E273" s="285"/>
      <c r="F273" s="38"/>
      <c r="G273" s="39"/>
      <c r="H273" s="30"/>
      <c r="I273" s="40"/>
      <c r="J273" s="41"/>
      <c r="K273" s="43"/>
      <c r="L273" s="41"/>
      <c r="M273" s="41"/>
      <c r="N273" s="51"/>
      <c r="O273" s="41"/>
      <c r="P273" s="41"/>
      <c r="Q273" s="60"/>
      <c r="R273" s="286"/>
      <c r="S273" s="282"/>
      <c r="T273" s="287"/>
      <c r="U273" s="287"/>
      <c r="V273" s="41"/>
      <c r="W273" s="41"/>
      <c r="X273" s="41"/>
      <c r="Y273" s="41"/>
      <c r="Z273" s="41"/>
      <c r="AA273" s="289"/>
      <c r="AB273" s="77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  <c r="AN273" s="41"/>
      <c r="AO273" s="41"/>
      <c r="AP273" s="41"/>
      <c r="AQ273" s="41"/>
      <c r="AR273" s="41"/>
    </row>
    <row r="274" spans="1:44" s="202" customFormat="1" x14ac:dyDescent="0.2">
      <c r="A274" s="282"/>
      <c r="B274" s="282"/>
      <c r="C274" s="283"/>
      <c r="D274" s="284"/>
      <c r="E274" s="285"/>
      <c r="F274" s="38"/>
      <c r="G274" s="39"/>
      <c r="H274" s="30"/>
      <c r="I274" s="40"/>
      <c r="J274" s="41"/>
      <c r="K274" s="43"/>
      <c r="L274" s="41"/>
      <c r="M274" s="41"/>
      <c r="N274" s="51"/>
      <c r="O274" s="41"/>
      <c r="P274" s="41"/>
      <c r="Q274" s="60"/>
      <c r="R274" s="286"/>
      <c r="S274" s="282"/>
      <c r="T274" s="287"/>
      <c r="U274" s="287"/>
      <c r="V274" s="41"/>
      <c r="W274" s="41"/>
      <c r="X274" s="41"/>
      <c r="Y274" s="41"/>
      <c r="Z274" s="41"/>
      <c r="AA274" s="289"/>
      <c r="AB274" s="77"/>
      <c r="AC274" s="41"/>
      <c r="AD274" s="41"/>
      <c r="AE274" s="41"/>
      <c r="AF274" s="41"/>
      <c r="AG274" s="41"/>
      <c r="AH274" s="41"/>
      <c r="AI274" s="41"/>
      <c r="AJ274" s="41"/>
      <c r="AK274" s="41"/>
      <c r="AL274" s="41"/>
      <c r="AM274" s="41"/>
      <c r="AN274" s="41"/>
      <c r="AO274" s="41"/>
      <c r="AP274" s="41"/>
      <c r="AQ274" s="41"/>
      <c r="AR274" s="41"/>
    </row>
    <row r="275" spans="1:44" s="202" customFormat="1" x14ac:dyDescent="0.2">
      <c r="A275" s="282"/>
      <c r="B275" s="282"/>
      <c r="C275" s="283"/>
      <c r="D275" s="284"/>
      <c r="E275" s="285"/>
      <c r="F275" s="38"/>
      <c r="G275" s="39"/>
      <c r="H275" s="30"/>
      <c r="I275" s="40"/>
      <c r="J275" s="41"/>
      <c r="K275" s="43"/>
      <c r="L275" s="41"/>
      <c r="M275" s="41"/>
      <c r="N275" s="51"/>
      <c r="O275" s="41"/>
      <c r="P275" s="41"/>
      <c r="Q275" s="60"/>
      <c r="R275" s="286"/>
      <c r="S275" s="282"/>
      <c r="T275" s="287"/>
      <c r="U275" s="287"/>
      <c r="V275" s="41"/>
      <c r="W275" s="41"/>
      <c r="X275" s="41"/>
      <c r="Y275" s="41"/>
      <c r="Z275" s="41"/>
      <c r="AA275" s="289"/>
      <c r="AB275" s="77"/>
      <c r="AC275" s="41"/>
      <c r="AD275" s="41"/>
      <c r="AE275" s="41"/>
      <c r="AF275" s="41"/>
      <c r="AG275" s="41"/>
      <c r="AH275" s="41"/>
      <c r="AI275" s="41"/>
      <c r="AJ275" s="41"/>
      <c r="AK275" s="41"/>
      <c r="AL275" s="41"/>
      <c r="AM275" s="41"/>
      <c r="AN275" s="41"/>
      <c r="AO275" s="41"/>
      <c r="AP275" s="41"/>
      <c r="AQ275" s="41"/>
      <c r="AR275" s="41"/>
    </row>
    <row r="276" spans="1:44" s="202" customFormat="1" x14ac:dyDescent="0.2">
      <c r="A276" s="282"/>
      <c r="B276" s="282"/>
      <c r="C276" s="283"/>
      <c r="D276" s="284"/>
      <c r="E276" s="285"/>
      <c r="F276" s="38"/>
      <c r="G276" s="39"/>
      <c r="H276" s="30"/>
      <c r="I276" s="40"/>
      <c r="J276" s="41"/>
      <c r="K276" s="43"/>
      <c r="L276" s="41"/>
      <c r="M276" s="41"/>
      <c r="N276" s="51"/>
      <c r="O276" s="41"/>
      <c r="P276" s="41"/>
      <c r="Q276" s="60"/>
      <c r="R276" s="286"/>
      <c r="S276" s="282"/>
      <c r="T276" s="287"/>
      <c r="U276" s="287"/>
      <c r="V276" s="41"/>
      <c r="W276" s="41"/>
      <c r="X276" s="41"/>
      <c r="Y276" s="41"/>
      <c r="Z276" s="41"/>
      <c r="AA276" s="289"/>
      <c r="AB276" s="77"/>
      <c r="AC276" s="41"/>
      <c r="AD276" s="41"/>
      <c r="AE276" s="41"/>
      <c r="AF276" s="41"/>
      <c r="AG276" s="41"/>
      <c r="AH276" s="41"/>
      <c r="AI276" s="41"/>
      <c r="AJ276" s="41"/>
      <c r="AK276" s="41"/>
      <c r="AL276" s="41"/>
      <c r="AM276" s="41"/>
      <c r="AN276" s="41"/>
      <c r="AO276" s="41"/>
      <c r="AP276" s="41"/>
      <c r="AQ276" s="41"/>
      <c r="AR276" s="41"/>
    </row>
    <row r="277" spans="1:44" s="202" customFormat="1" x14ac:dyDescent="0.2">
      <c r="A277" s="282"/>
      <c r="B277" s="282"/>
      <c r="C277" s="283"/>
      <c r="D277" s="284"/>
      <c r="E277" s="285"/>
      <c r="F277" s="38"/>
      <c r="G277" s="39"/>
      <c r="H277" s="30"/>
      <c r="I277" s="40"/>
      <c r="J277" s="41"/>
      <c r="K277" s="43"/>
      <c r="L277" s="41"/>
      <c r="M277" s="41"/>
      <c r="N277" s="51"/>
      <c r="O277" s="41"/>
      <c r="P277" s="41"/>
      <c r="Q277" s="60"/>
      <c r="R277" s="286"/>
      <c r="S277" s="282"/>
      <c r="T277" s="287"/>
      <c r="U277" s="287"/>
      <c r="V277" s="41"/>
      <c r="W277" s="41"/>
      <c r="X277" s="41"/>
      <c r="Y277" s="41"/>
      <c r="Z277" s="41"/>
      <c r="AA277" s="289"/>
      <c r="AB277" s="77"/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1"/>
      <c r="AN277" s="41"/>
      <c r="AO277" s="41"/>
      <c r="AP277" s="41"/>
      <c r="AQ277" s="41"/>
      <c r="AR277" s="41"/>
    </row>
    <row r="278" spans="1:44" s="202" customFormat="1" x14ac:dyDescent="0.2">
      <c r="A278" s="282"/>
      <c r="B278" s="282"/>
      <c r="C278" s="283"/>
      <c r="D278" s="284"/>
      <c r="E278" s="285"/>
      <c r="F278" s="38"/>
      <c r="G278" s="39"/>
      <c r="H278" s="30"/>
      <c r="I278" s="40"/>
      <c r="J278" s="41"/>
      <c r="K278" s="43"/>
      <c r="L278" s="41"/>
      <c r="M278" s="41"/>
      <c r="N278" s="51"/>
      <c r="O278" s="41"/>
      <c r="P278" s="41"/>
      <c r="Q278" s="60"/>
      <c r="R278" s="286"/>
      <c r="S278" s="282"/>
      <c r="T278" s="287"/>
      <c r="U278" s="287"/>
      <c r="V278" s="41"/>
      <c r="W278" s="41"/>
      <c r="X278" s="41"/>
      <c r="Y278" s="41"/>
      <c r="Z278" s="41"/>
      <c r="AA278" s="289"/>
      <c r="AB278" s="77"/>
      <c r="AC278" s="41"/>
      <c r="AD278" s="41"/>
      <c r="AE278" s="41"/>
      <c r="AF278" s="41"/>
      <c r="AG278" s="41"/>
      <c r="AH278" s="41"/>
      <c r="AI278" s="41"/>
      <c r="AJ278" s="41"/>
      <c r="AK278" s="41"/>
      <c r="AL278" s="41"/>
      <c r="AM278" s="41"/>
      <c r="AN278" s="41"/>
      <c r="AO278" s="41"/>
      <c r="AP278" s="41"/>
      <c r="AQ278" s="41"/>
      <c r="AR278" s="41"/>
    </row>
    <row r="279" spans="1:44" s="202" customFormat="1" x14ac:dyDescent="0.2">
      <c r="A279" s="282"/>
      <c r="B279" s="282"/>
      <c r="C279" s="283"/>
      <c r="D279" s="284"/>
      <c r="E279" s="285"/>
      <c r="F279" s="38"/>
      <c r="G279" s="39"/>
      <c r="H279" s="30"/>
      <c r="I279" s="40"/>
      <c r="J279" s="41"/>
      <c r="K279" s="43"/>
      <c r="L279" s="41"/>
      <c r="M279" s="41"/>
      <c r="N279" s="51"/>
      <c r="O279" s="41"/>
      <c r="P279" s="41"/>
      <c r="Q279" s="60"/>
      <c r="R279" s="286"/>
      <c r="S279" s="282"/>
      <c r="T279" s="287"/>
      <c r="U279" s="287"/>
      <c r="V279" s="41"/>
      <c r="W279" s="41"/>
      <c r="X279" s="41"/>
      <c r="Y279" s="41"/>
      <c r="Z279" s="41"/>
      <c r="AA279" s="289"/>
      <c r="AB279" s="77"/>
      <c r="AC279" s="41"/>
      <c r="AD279" s="41"/>
      <c r="AE279" s="41"/>
      <c r="AF279" s="41"/>
      <c r="AG279" s="41"/>
      <c r="AH279" s="41"/>
      <c r="AI279" s="41"/>
      <c r="AJ279" s="41"/>
      <c r="AK279" s="41"/>
      <c r="AL279" s="41"/>
      <c r="AM279" s="41"/>
      <c r="AN279" s="41"/>
      <c r="AO279" s="41"/>
      <c r="AP279" s="41"/>
      <c r="AQ279" s="41"/>
      <c r="AR279" s="41"/>
    </row>
    <row r="280" spans="1:44" s="202" customFormat="1" x14ac:dyDescent="0.2">
      <c r="A280" s="282"/>
      <c r="B280" s="282"/>
      <c r="C280" s="283"/>
      <c r="D280" s="284"/>
      <c r="E280" s="285"/>
      <c r="F280" s="38"/>
      <c r="G280" s="39"/>
      <c r="H280" s="30"/>
      <c r="I280" s="40"/>
      <c r="J280" s="41"/>
      <c r="K280" s="43"/>
      <c r="L280" s="41"/>
      <c r="M280" s="41"/>
      <c r="N280" s="51"/>
      <c r="O280" s="41"/>
      <c r="P280" s="41"/>
      <c r="Q280" s="60"/>
      <c r="R280" s="286"/>
      <c r="S280" s="282"/>
      <c r="T280" s="287"/>
      <c r="U280" s="287"/>
      <c r="V280" s="41"/>
      <c r="W280" s="41"/>
      <c r="X280" s="41"/>
      <c r="Y280" s="41"/>
      <c r="Z280" s="41"/>
      <c r="AA280" s="289"/>
      <c r="AB280" s="77"/>
      <c r="AC280" s="41"/>
      <c r="AD280" s="41"/>
      <c r="AE280" s="41"/>
      <c r="AF280" s="41"/>
      <c r="AG280" s="41"/>
      <c r="AH280" s="41"/>
      <c r="AI280" s="41"/>
      <c r="AJ280" s="41"/>
      <c r="AK280" s="41"/>
      <c r="AL280" s="41"/>
      <c r="AM280" s="41"/>
      <c r="AN280" s="41"/>
      <c r="AO280" s="41"/>
      <c r="AP280" s="41"/>
      <c r="AQ280" s="41"/>
      <c r="AR280" s="41"/>
    </row>
    <row r="281" spans="1:44" s="202" customFormat="1" x14ac:dyDescent="0.2">
      <c r="A281" s="282"/>
      <c r="B281" s="282"/>
      <c r="C281" s="283"/>
      <c r="D281" s="284"/>
      <c r="E281" s="285"/>
      <c r="F281" s="38"/>
      <c r="G281" s="39"/>
      <c r="H281" s="30"/>
      <c r="I281" s="40"/>
      <c r="J281" s="41"/>
      <c r="K281" s="43"/>
      <c r="L281" s="41"/>
      <c r="M281" s="41"/>
      <c r="N281" s="51"/>
      <c r="O281" s="41"/>
      <c r="P281" s="41"/>
      <c r="Q281" s="60"/>
      <c r="R281" s="286"/>
      <c r="S281" s="282"/>
      <c r="T281" s="287"/>
      <c r="U281" s="287"/>
      <c r="V281" s="41"/>
      <c r="W281" s="41"/>
      <c r="X281" s="41"/>
      <c r="Y281" s="41"/>
      <c r="Z281" s="41"/>
      <c r="AA281" s="289"/>
      <c r="AB281" s="77"/>
      <c r="AC281" s="41"/>
      <c r="AD281" s="41"/>
      <c r="AE281" s="41"/>
      <c r="AF281" s="41"/>
      <c r="AG281" s="41"/>
      <c r="AH281" s="41"/>
      <c r="AI281" s="41"/>
      <c r="AJ281" s="41"/>
      <c r="AK281" s="41"/>
      <c r="AL281" s="41"/>
      <c r="AM281" s="41"/>
      <c r="AN281" s="41"/>
      <c r="AO281" s="41"/>
      <c r="AP281" s="41"/>
      <c r="AQ281" s="41"/>
      <c r="AR281" s="41"/>
    </row>
    <row r="282" spans="1:44" s="202" customFormat="1" x14ac:dyDescent="0.2">
      <c r="A282" s="282"/>
      <c r="B282" s="282"/>
      <c r="C282" s="283"/>
      <c r="D282" s="284"/>
      <c r="E282" s="285"/>
      <c r="F282" s="38"/>
      <c r="G282" s="39"/>
      <c r="H282" s="30"/>
      <c r="I282" s="40"/>
      <c r="J282" s="41"/>
      <c r="K282" s="43"/>
      <c r="L282" s="41"/>
      <c r="M282" s="41"/>
      <c r="N282" s="51"/>
      <c r="O282" s="41"/>
      <c r="P282" s="41"/>
      <c r="Q282" s="60"/>
      <c r="R282" s="286"/>
      <c r="S282" s="282"/>
      <c r="T282" s="287"/>
      <c r="U282" s="287"/>
      <c r="V282" s="41"/>
      <c r="W282" s="41"/>
      <c r="X282" s="41"/>
      <c r="Y282" s="41"/>
      <c r="Z282" s="41"/>
      <c r="AA282" s="289"/>
      <c r="AB282" s="77"/>
      <c r="AC282" s="41"/>
      <c r="AD282" s="41"/>
      <c r="AE282" s="41"/>
      <c r="AF282" s="41"/>
      <c r="AG282" s="41"/>
      <c r="AH282" s="41"/>
      <c r="AI282" s="41"/>
      <c r="AJ282" s="41"/>
      <c r="AK282" s="41"/>
      <c r="AL282" s="41"/>
      <c r="AM282" s="41"/>
      <c r="AN282" s="41"/>
      <c r="AO282" s="41"/>
      <c r="AP282" s="41"/>
      <c r="AQ282" s="41"/>
      <c r="AR282" s="41"/>
    </row>
    <row r="283" spans="1:44" s="202" customFormat="1" x14ac:dyDescent="0.2">
      <c r="A283" s="282"/>
      <c r="B283" s="282"/>
      <c r="C283" s="283"/>
      <c r="D283" s="284"/>
      <c r="E283" s="285"/>
      <c r="F283" s="38"/>
      <c r="G283" s="39"/>
      <c r="H283" s="30"/>
      <c r="I283" s="40"/>
      <c r="J283" s="41"/>
      <c r="K283" s="43"/>
      <c r="L283" s="41"/>
      <c r="M283" s="41"/>
      <c r="N283" s="51"/>
      <c r="O283" s="41"/>
      <c r="P283" s="41"/>
      <c r="Q283" s="60"/>
      <c r="R283" s="286"/>
      <c r="S283" s="282"/>
      <c r="T283" s="287"/>
      <c r="U283" s="287"/>
      <c r="V283" s="41"/>
      <c r="W283" s="41"/>
      <c r="X283" s="41"/>
      <c r="Y283" s="41"/>
      <c r="Z283" s="41"/>
      <c r="AA283" s="289"/>
      <c r="AB283" s="77"/>
      <c r="AC283" s="41"/>
      <c r="AD283" s="41"/>
      <c r="AE283" s="41"/>
      <c r="AF283" s="41"/>
      <c r="AG283" s="41"/>
      <c r="AH283" s="41"/>
      <c r="AI283" s="41"/>
      <c r="AJ283" s="41"/>
      <c r="AK283" s="41"/>
      <c r="AL283" s="41"/>
      <c r="AM283" s="41"/>
      <c r="AN283" s="41"/>
      <c r="AO283" s="41"/>
      <c r="AP283" s="41"/>
      <c r="AQ283" s="41"/>
      <c r="AR283" s="41"/>
    </row>
    <row r="284" spans="1:44" s="202" customFormat="1" x14ac:dyDescent="0.2">
      <c r="A284" s="282"/>
      <c r="B284" s="282"/>
      <c r="C284" s="283"/>
      <c r="D284" s="284"/>
      <c r="E284" s="285"/>
      <c r="F284" s="38"/>
      <c r="G284" s="39"/>
      <c r="H284" s="30"/>
      <c r="I284" s="40"/>
      <c r="J284" s="41"/>
      <c r="K284" s="43"/>
      <c r="L284" s="41"/>
      <c r="M284" s="41"/>
      <c r="N284" s="51"/>
      <c r="O284" s="41"/>
      <c r="P284" s="41"/>
      <c r="Q284" s="60"/>
      <c r="R284" s="286"/>
      <c r="S284" s="282"/>
      <c r="T284" s="287"/>
      <c r="U284" s="287"/>
      <c r="V284" s="41"/>
      <c r="W284" s="41"/>
      <c r="X284" s="41"/>
      <c r="Y284" s="41"/>
      <c r="Z284" s="41"/>
      <c r="AA284" s="289"/>
      <c r="AB284" s="77"/>
      <c r="AC284" s="41"/>
      <c r="AD284" s="41"/>
      <c r="AE284" s="41"/>
      <c r="AF284" s="41"/>
      <c r="AG284" s="41"/>
      <c r="AH284" s="41"/>
      <c r="AI284" s="41"/>
      <c r="AJ284" s="41"/>
      <c r="AK284" s="41"/>
      <c r="AL284" s="41"/>
      <c r="AM284" s="41"/>
      <c r="AN284" s="41"/>
      <c r="AO284" s="41"/>
      <c r="AP284" s="41"/>
      <c r="AQ284" s="41"/>
      <c r="AR284" s="41"/>
    </row>
    <row r="285" spans="1:44" s="202" customFormat="1" x14ac:dyDescent="0.2">
      <c r="A285" s="282"/>
      <c r="B285" s="282"/>
      <c r="C285" s="283"/>
      <c r="D285" s="284"/>
      <c r="E285" s="285"/>
      <c r="F285" s="38"/>
      <c r="G285" s="39"/>
      <c r="H285" s="30"/>
      <c r="I285" s="40"/>
      <c r="J285" s="41"/>
      <c r="K285" s="43"/>
      <c r="L285" s="41"/>
      <c r="M285" s="41"/>
      <c r="N285" s="51"/>
      <c r="O285" s="41"/>
      <c r="P285" s="41"/>
      <c r="Q285" s="60"/>
      <c r="R285" s="286"/>
      <c r="S285" s="282"/>
      <c r="T285" s="287"/>
      <c r="U285" s="287"/>
      <c r="V285" s="41"/>
      <c r="W285" s="41"/>
      <c r="X285" s="41"/>
      <c r="Y285" s="41"/>
      <c r="Z285" s="41"/>
      <c r="AA285" s="289"/>
      <c r="AB285" s="77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  <c r="AN285" s="41"/>
      <c r="AO285" s="41"/>
      <c r="AP285" s="41"/>
      <c r="AQ285" s="41"/>
      <c r="AR285" s="41"/>
    </row>
    <row r="286" spans="1:44" s="202" customFormat="1" x14ac:dyDescent="0.2">
      <c r="A286" s="282"/>
      <c r="B286" s="282"/>
      <c r="C286" s="283"/>
      <c r="D286" s="284"/>
      <c r="E286" s="285"/>
      <c r="F286" s="38"/>
      <c r="G286" s="39"/>
      <c r="H286" s="30"/>
      <c r="I286" s="40"/>
      <c r="J286" s="41"/>
      <c r="K286" s="43"/>
      <c r="L286" s="41"/>
      <c r="M286" s="41"/>
      <c r="N286" s="51"/>
      <c r="O286" s="41"/>
      <c r="P286" s="41"/>
      <c r="Q286" s="60"/>
      <c r="R286" s="286"/>
      <c r="S286" s="282"/>
      <c r="T286" s="287"/>
      <c r="U286" s="287"/>
      <c r="V286" s="41"/>
      <c r="W286" s="41"/>
      <c r="X286" s="41"/>
      <c r="Y286" s="41"/>
      <c r="Z286" s="41"/>
      <c r="AA286" s="289"/>
      <c r="AB286" s="77"/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  <c r="AM286" s="41"/>
      <c r="AN286" s="41"/>
      <c r="AO286" s="41"/>
      <c r="AP286" s="41"/>
      <c r="AQ286" s="41"/>
      <c r="AR286" s="41"/>
    </row>
    <row r="287" spans="1:44" s="202" customFormat="1" x14ac:dyDescent="0.2">
      <c r="A287" s="282"/>
      <c r="B287" s="282"/>
      <c r="C287" s="283"/>
      <c r="D287" s="284"/>
      <c r="E287" s="285"/>
      <c r="F287" s="38"/>
      <c r="G287" s="39"/>
      <c r="H287" s="30"/>
      <c r="I287" s="40"/>
      <c r="J287" s="41"/>
      <c r="K287" s="43"/>
      <c r="L287" s="41"/>
      <c r="M287" s="41"/>
      <c r="N287" s="51"/>
      <c r="O287" s="41"/>
      <c r="P287" s="41"/>
      <c r="Q287" s="60"/>
      <c r="R287" s="286"/>
      <c r="S287" s="282"/>
      <c r="T287" s="287"/>
      <c r="U287" s="287"/>
      <c r="V287" s="41"/>
      <c r="W287" s="41"/>
      <c r="X287" s="41"/>
      <c r="Y287" s="41"/>
      <c r="Z287" s="41"/>
      <c r="AA287" s="289"/>
      <c r="AB287" s="77"/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  <c r="AM287" s="41"/>
      <c r="AN287" s="41"/>
      <c r="AO287" s="41"/>
      <c r="AP287" s="41"/>
      <c r="AQ287" s="41"/>
      <c r="AR287" s="41"/>
    </row>
    <row r="288" spans="1:44" s="202" customFormat="1" x14ac:dyDescent="0.2">
      <c r="A288" s="282"/>
      <c r="B288" s="282"/>
      <c r="C288" s="283"/>
      <c r="D288" s="284"/>
      <c r="E288" s="285"/>
      <c r="F288" s="38"/>
      <c r="G288" s="39"/>
      <c r="H288" s="30"/>
      <c r="I288" s="40"/>
      <c r="J288" s="41"/>
      <c r="K288" s="43"/>
      <c r="L288" s="41"/>
      <c r="M288" s="41"/>
      <c r="N288" s="51"/>
      <c r="O288" s="41"/>
      <c r="P288" s="41"/>
      <c r="Q288" s="60"/>
      <c r="R288" s="286"/>
      <c r="S288" s="282"/>
      <c r="T288" s="287"/>
      <c r="U288" s="287"/>
      <c r="V288" s="41"/>
      <c r="W288" s="41"/>
      <c r="X288" s="41"/>
      <c r="Y288" s="41"/>
      <c r="Z288" s="41"/>
      <c r="AA288" s="289"/>
      <c r="AB288" s="77"/>
      <c r="AC288" s="41"/>
      <c r="AD288" s="41"/>
      <c r="AE288" s="41"/>
      <c r="AF288" s="41"/>
      <c r="AG288" s="41"/>
      <c r="AH288" s="41"/>
      <c r="AI288" s="41"/>
      <c r="AJ288" s="41"/>
      <c r="AK288" s="41"/>
      <c r="AL288" s="41"/>
      <c r="AM288" s="41"/>
      <c r="AN288" s="41"/>
      <c r="AO288" s="41"/>
      <c r="AP288" s="41"/>
      <c r="AQ288" s="41"/>
      <c r="AR288" s="41"/>
    </row>
    <row r="289" spans="1:44" s="202" customFormat="1" x14ac:dyDescent="0.2">
      <c r="A289" s="282"/>
      <c r="B289" s="282"/>
      <c r="C289" s="283"/>
      <c r="D289" s="284"/>
      <c r="E289" s="285"/>
      <c r="F289" s="38"/>
      <c r="G289" s="39"/>
      <c r="H289" s="30"/>
      <c r="I289" s="40"/>
      <c r="J289" s="41"/>
      <c r="K289" s="43"/>
      <c r="L289" s="41"/>
      <c r="M289" s="41"/>
      <c r="N289" s="51"/>
      <c r="O289" s="41"/>
      <c r="P289" s="41"/>
      <c r="Q289" s="60"/>
      <c r="R289" s="286"/>
      <c r="S289" s="282"/>
      <c r="T289" s="287"/>
      <c r="U289" s="287"/>
      <c r="V289" s="41"/>
      <c r="W289" s="41"/>
      <c r="X289" s="41"/>
      <c r="Y289" s="41"/>
      <c r="Z289" s="41"/>
      <c r="AA289" s="289"/>
      <c r="AB289" s="77"/>
      <c r="AC289" s="41"/>
      <c r="AD289" s="41"/>
      <c r="AE289" s="41"/>
      <c r="AF289" s="41"/>
      <c r="AG289" s="41"/>
      <c r="AH289" s="41"/>
      <c r="AI289" s="41"/>
      <c r="AJ289" s="41"/>
      <c r="AK289" s="41"/>
      <c r="AL289" s="41"/>
      <c r="AM289" s="41"/>
      <c r="AN289" s="41"/>
      <c r="AO289" s="41"/>
      <c r="AP289" s="41"/>
      <c r="AQ289" s="41"/>
      <c r="AR289" s="41"/>
    </row>
    <row r="290" spans="1:44" s="202" customFormat="1" x14ac:dyDescent="0.2">
      <c r="A290" s="282"/>
      <c r="B290" s="282"/>
      <c r="C290" s="283"/>
      <c r="D290" s="284"/>
      <c r="E290" s="285"/>
      <c r="F290" s="38"/>
      <c r="G290" s="39"/>
      <c r="H290" s="30"/>
      <c r="I290" s="40"/>
      <c r="J290" s="41"/>
      <c r="K290" s="43"/>
      <c r="L290" s="41"/>
      <c r="M290" s="41"/>
      <c r="N290" s="51"/>
      <c r="O290" s="41"/>
      <c r="P290" s="41"/>
      <c r="Q290" s="60"/>
      <c r="R290" s="286"/>
      <c r="S290" s="282"/>
      <c r="T290" s="287"/>
      <c r="U290" s="287"/>
      <c r="V290" s="41"/>
      <c r="W290" s="41"/>
      <c r="X290" s="41"/>
      <c r="Y290" s="41"/>
      <c r="Z290" s="41"/>
      <c r="AA290" s="289"/>
      <c r="AB290" s="77"/>
      <c r="AC290" s="41"/>
      <c r="AD290" s="41"/>
      <c r="AE290" s="41"/>
      <c r="AF290" s="41"/>
      <c r="AG290" s="41"/>
      <c r="AH290" s="41"/>
      <c r="AI290" s="41"/>
      <c r="AJ290" s="41"/>
      <c r="AK290" s="41"/>
      <c r="AL290" s="41"/>
      <c r="AM290" s="41"/>
      <c r="AN290" s="41"/>
      <c r="AO290" s="41"/>
      <c r="AP290" s="41"/>
      <c r="AQ290" s="41"/>
      <c r="AR290" s="41"/>
    </row>
    <row r="291" spans="1:44" s="202" customFormat="1" x14ac:dyDescent="0.2">
      <c r="A291" s="282"/>
      <c r="B291" s="282"/>
      <c r="C291" s="283"/>
      <c r="D291" s="284"/>
      <c r="E291" s="285"/>
      <c r="F291" s="38"/>
      <c r="G291" s="39"/>
      <c r="H291" s="30"/>
      <c r="I291" s="40"/>
      <c r="J291" s="41"/>
      <c r="K291" s="43"/>
      <c r="L291" s="41"/>
      <c r="M291" s="41"/>
      <c r="N291" s="51"/>
      <c r="O291" s="41"/>
      <c r="P291" s="41"/>
      <c r="Q291" s="60"/>
      <c r="R291" s="286"/>
      <c r="S291" s="282"/>
      <c r="T291" s="287"/>
      <c r="U291" s="287"/>
      <c r="V291" s="41"/>
      <c r="W291" s="41"/>
      <c r="X291" s="41"/>
      <c r="Y291" s="41"/>
      <c r="Z291" s="41"/>
      <c r="AA291" s="289"/>
      <c r="AB291" s="77"/>
      <c r="AC291" s="41"/>
      <c r="AD291" s="41"/>
      <c r="AE291" s="41"/>
      <c r="AF291" s="41"/>
      <c r="AG291" s="41"/>
      <c r="AH291" s="41"/>
      <c r="AI291" s="41"/>
      <c r="AJ291" s="41"/>
      <c r="AK291" s="41"/>
      <c r="AL291" s="41"/>
      <c r="AM291" s="41"/>
      <c r="AN291" s="41"/>
      <c r="AO291" s="41"/>
      <c r="AP291" s="41"/>
      <c r="AQ291" s="41"/>
      <c r="AR291" s="41"/>
    </row>
    <row r="292" spans="1:44" s="202" customFormat="1" x14ac:dyDescent="0.2">
      <c r="A292" s="282"/>
      <c r="B292" s="282"/>
      <c r="C292" s="283"/>
      <c r="D292" s="284"/>
      <c r="E292" s="285"/>
      <c r="F292" s="38"/>
      <c r="G292" s="39"/>
      <c r="H292" s="30"/>
      <c r="I292" s="40"/>
      <c r="J292" s="41"/>
      <c r="K292" s="43"/>
      <c r="L292" s="41"/>
      <c r="M292" s="41"/>
      <c r="N292" s="51"/>
      <c r="O292" s="41"/>
      <c r="P292" s="41"/>
      <c r="Q292" s="60"/>
      <c r="R292" s="286"/>
      <c r="S292" s="282"/>
      <c r="T292" s="287"/>
      <c r="U292" s="287"/>
      <c r="V292" s="41"/>
      <c r="W292" s="41"/>
      <c r="X292" s="41"/>
      <c r="Y292" s="41"/>
      <c r="Z292" s="41"/>
      <c r="AA292" s="289"/>
      <c r="AB292" s="77"/>
      <c r="AC292" s="41"/>
      <c r="AD292" s="41"/>
      <c r="AE292" s="41"/>
      <c r="AF292" s="41"/>
      <c r="AG292" s="41"/>
      <c r="AH292" s="41"/>
      <c r="AI292" s="41"/>
      <c r="AJ292" s="41"/>
      <c r="AK292" s="41"/>
      <c r="AL292" s="41"/>
      <c r="AM292" s="41"/>
      <c r="AN292" s="41"/>
      <c r="AO292" s="41"/>
      <c r="AP292" s="41"/>
      <c r="AQ292" s="41"/>
      <c r="AR292" s="41"/>
    </row>
    <row r="293" spans="1:44" s="202" customFormat="1" x14ac:dyDescent="0.2">
      <c r="A293" s="282"/>
      <c r="B293" s="282"/>
      <c r="C293" s="283"/>
      <c r="D293" s="284"/>
      <c r="E293" s="285"/>
      <c r="F293" s="38"/>
      <c r="G293" s="39"/>
      <c r="H293" s="30"/>
      <c r="I293" s="40"/>
      <c r="J293" s="41"/>
      <c r="K293" s="43"/>
      <c r="L293" s="41"/>
      <c r="M293" s="41"/>
      <c r="N293" s="51"/>
      <c r="O293" s="41"/>
      <c r="P293" s="41"/>
      <c r="Q293" s="60"/>
      <c r="R293" s="286"/>
      <c r="S293" s="282"/>
      <c r="T293" s="287"/>
      <c r="U293" s="287"/>
      <c r="V293" s="41"/>
      <c r="W293" s="41"/>
      <c r="X293" s="41"/>
      <c r="Y293" s="41"/>
      <c r="Z293" s="41"/>
      <c r="AA293" s="289"/>
      <c r="AB293" s="77"/>
      <c r="AC293" s="41"/>
      <c r="AD293" s="41"/>
      <c r="AE293" s="41"/>
      <c r="AF293" s="41"/>
      <c r="AG293" s="41"/>
      <c r="AH293" s="41"/>
      <c r="AI293" s="41"/>
      <c r="AJ293" s="41"/>
      <c r="AK293" s="41"/>
      <c r="AL293" s="41"/>
      <c r="AM293" s="41"/>
      <c r="AN293" s="41"/>
      <c r="AO293" s="41"/>
      <c r="AP293" s="41"/>
      <c r="AQ293" s="41"/>
      <c r="AR293" s="41"/>
    </row>
    <row r="294" spans="1:44" s="202" customFormat="1" x14ac:dyDescent="0.2">
      <c r="A294" s="282"/>
      <c r="B294" s="282"/>
      <c r="C294" s="283"/>
      <c r="D294" s="284"/>
      <c r="E294" s="285"/>
      <c r="F294" s="38"/>
      <c r="G294" s="39"/>
      <c r="H294" s="30"/>
      <c r="I294" s="40"/>
      <c r="J294" s="41"/>
      <c r="K294" s="43"/>
      <c r="L294" s="41"/>
      <c r="M294" s="41"/>
      <c r="N294" s="51"/>
      <c r="O294" s="41"/>
      <c r="P294" s="41"/>
      <c r="Q294" s="60"/>
      <c r="R294" s="286"/>
      <c r="S294" s="282"/>
      <c r="T294" s="287"/>
      <c r="U294" s="287"/>
      <c r="V294" s="41"/>
      <c r="W294" s="41"/>
      <c r="X294" s="41"/>
      <c r="Y294" s="41"/>
      <c r="Z294" s="41"/>
      <c r="AA294" s="289"/>
      <c r="AB294" s="77"/>
      <c r="AC294" s="41"/>
      <c r="AD294" s="41"/>
      <c r="AE294" s="41"/>
      <c r="AF294" s="41"/>
      <c r="AG294" s="41"/>
      <c r="AH294" s="41"/>
      <c r="AI294" s="41"/>
      <c r="AJ294" s="41"/>
      <c r="AK294" s="41"/>
      <c r="AL294" s="41"/>
      <c r="AM294" s="41"/>
      <c r="AN294" s="41"/>
      <c r="AO294" s="41"/>
      <c r="AP294" s="41"/>
      <c r="AQ294" s="41"/>
      <c r="AR294" s="41"/>
    </row>
    <row r="295" spans="1:44" s="202" customFormat="1" x14ac:dyDescent="0.2">
      <c r="A295" s="282"/>
      <c r="B295" s="282"/>
      <c r="C295" s="283"/>
      <c r="D295" s="284"/>
      <c r="E295" s="285"/>
      <c r="F295" s="38"/>
      <c r="G295" s="39"/>
      <c r="H295" s="30"/>
      <c r="I295" s="40"/>
      <c r="J295" s="41"/>
      <c r="K295" s="43"/>
      <c r="L295" s="41"/>
      <c r="M295" s="41"/>
      <c r="N295" s="51"/>
      <c r="O295" s="41"/>
      <c r="P295" s="41"/>
      <c r="Q295" s="60"/>
      <c r="R295" s="286"/>
      <c r="S295" s="282"/>
      <c r="T295" s="287"/>
      <c r="U295" s="287"/>
      <c r="V295" s="41"/>
      <c r="W295" s="41"/>
      <c r="X295" s="41"/>
      <c r="Y295" s="41"/>
      <c r="Z295" s="41"/>
      <c r="AA295" s="289"/>
      <c r="AB295" s="77"/>
      <c r="AC295" s="41"/>
      <c r="AD295" s="41"/>
      <c r="AE295" s="41"/>
      <c r="AF295" s="41"/>
      <c r="AG295" s="41"/>
      <c r="AH295" s="41"/>
      <c r="AI295" s="41"/>
      <c r="AJ295" s="41"/>
      <c r="AK295" s="41"/>
      <c r="AL295" s="41"/>
      <c r="AM295" s="41"/>
      <c r="AN295" s="41"/>
      <c r="AO295" s="41"/>
      <c r="AP295" s="41"/>
      <c r="AQ295" s="41"/>
      <c r="AR295" s="41"/>
    </row>
    <row r="296" spans="1:44" s="202" customFormat="1" x14ac:dyDescent="0.2">
      <c r="A296" s="282"/>
      <c r="B296" s="282"/>
      <c r="C296" s="283"/>
      <c r="D296" s="284"/>
      <c r="E296" s="285"/>
      <c r="F296" s="38"/>
      <c r="G296" s="39"/>
      <c r="H296" s="30"/>
      <c r="I296" s="40"/>
      <c r="J296" s="41"/>
      <c r="K296" s="43"/>
      <c r="L296" s="41"/>
      <c r="M296" s="41"/>
      <c r="N296" s="51"/>
      <c r="O296" s="41"/>
      <c r="P296" s="41"/>
      <c r="Q296" s="60"/>
      <c r="R296" s="286"/>
      <c r="S296" s="282"/>
      <c r="T296" s="287"/>
      <c r="U296" s="287"/>
      <c r="V296" s="41"/>
      <c r="W296" s="41"/>
      <c r="X296" s="41"/>
      <c r="Y296" s="41"/>
      <c r="Z296" s="41"/>
      <c r="AA296" s="289"/>
      <c r="AB296" s="77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</row>
    <row r="297" spans="1:44" s="202" customFormat="1" x14ac:dyDescent="0.2">
      <c r="A297" s="282"/>
      <c r="B297" s="282"/>
      <c r="C297" s="283"/>
      <c r="D297" s="284"/>
      <c r="E297" s="285"/>
      <c r="F297" s="38"/>
      <c r="G297" s="39"/>
      <c r="H297" s="30"/>
      <c r="I297" s="40"/>
      <c r="J297" s="41"/>
      <c r="K297" s="43"/>
      <c r="L297" s="41"/>
      <c r="M297" s="41"/>
      <c r="N297" s="51"/>
      <c r="O297" s="41"/>
      <c r="P297" s="41"/>
      <c r="Q297" s="60"/>
      <c r="R297" s="286"/>
      <c r="S297" s="282"/>
      <c r="T297" s="287"/>
      <c r="U297" s="287"/>
      <c r="V297" s="41"/>
      <c r="W297" s="41"/>
      <c r="X297" s="41"/>
      <c r="Y297" s="41"/>
      <c r="Z297" s="41"/>
      <c r="AA297" s="289"/>
      <c r="AB297" s="77"/>
      <c r="AC297" s="41"/>
      <c r="AD297" s="41"/>
      <c r="AE297" s="41"/>
      <c r="AF297" s="41"/>
      <c r="AG297" s="41"/>
      <c r="AH297" s="41"/>
      <c r="AI297" s="41"/>
      <c r="AJ297" s="41"/>
      <c r="AK297" s="41"/>
      <c r="AL297" s="41"/>
      <c r="AM297" s="41"/>
      <c r="AN297" s="41"/>
      <c r="AO297" s="41"/>
      <c r="AP297" s="41"/>
      <c r="AQ297" s="41"/>
      <c r="AR297" s="41"/>
    </row>
    <row r="298" spans="1:44" s="202" customFormat="1" x14ac:dyDescent="0.2">
      <c r="A298" s="282"/>
      <c r="B298" s="282"/>
      <c r="C298" s="283"/>
      <c r="D298" s="284"/>
      <c r="E298" s="285"/>
      <c r="F298" s="38"/>
      <c r="G298" s="39"/>
      <c r="H298" s="30"/>
      <c r="I298" s="40"/>
      <c r="J298" s="41"/>
      <c r="K298" s="43"/>
      <c r="L298" s="41"/>
      <c r="M298" s="41"/>
      <c r="N298" s="51"/>
      <c r="O298" s="41"/>
      <c r="P298" s="41"/>
      <c r="Q298" s="60"/>
      <c r="R298" s="286"/>
      <c r="S298" s="282"/>
      <c r="T298" s="287"/>
      <c r="U298" s="287"/>
      <c r="V298" s="41"/>
      <c r="W298" s="41"/>
      <c r="X298" s="41"/>
      <c r="Y298" s="41"/>
      <c r="Z298" s="41"/>
      <c r="AA298" s="289"/>
      <c r="AB298" s="77"/>
      <c r="AC298" s="41"/>
      <c r="AD298" s="41"/>
      <c r="AE298" s="41"/>
      <c r="AF298" s="41"/>
      <c r="AG298" s="41"/>
      <c r="AH298" s="41"/>
      <c r="AI298" s="41"/>
      <c r="AJ298" s="41"/>
      <c r="AK298" s="41"/>
      <c r="AL298" s="41"/>
      <c r="AM298" s="41"/>
      <c r="AN298" s="41"/>
      <c r="AO298" s="41"/>
      <c r="AP298" s="41"/>
      <c r="AQ298" s="41"/>
      <c r="AR298" s="41"/>
    </row>
    <row r="299" spans="1:44" s="202" customFormat="1" x14ac:dyDescent="0.2">
      <c r="A299" s="282"/>
      <c r="B299" s="282"/>
      <c r="C299" s="283"/>
      <c r="D299" s="284"/>
      <c r="E299" s="285"/>
      <c r="F299" s="38"/>
      <c r="G299" s="39"/>
      <c r="H299" s="30"/>
      <c r="I299" s="40"/>
      <c r="J299" s="41"/>
      <c r="K299" s="43"/>
      <c r="L299" s="41"/>
      <c r="M299" s="41"/>
      <c r="N299" s="51"/>
      <c r="O299" s="41"/>
      <c r="P299" s="41"/>
      <c r="Q299" s="60"/>
      <c r="R299" s="286"/>
      <c r="S299" s="282"/>
      <c r="T299" s="287"/>
      <c r="U299" s="287"/>
      <c r="V299" s="41"/>
      <c r="W299" s="41"/>
      <c r="X299" s="41"/>
      <c r="Y299" s="41"/>
      <c r="Z299" s="41"/>
      <c r="AA299" s="289"/>
      <c r="AB299" s="77"/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  <c r="AM299" s="41"/>
      <c r="AN299" s="41"/>
      <c r="AO299" s="41"/>
      <c r="AP299" s="41"/>
      <c r="AQ299" s="41"/>
      <c r="AR299" s="41"/>
    </row>
    <row r="300" spans="1:44" s="202" customFormat="1" x14ac:dyDescent="0.2">
      <c r="A300" s="282"/>
      <c r="B300" s="282"/>
      <c r="C300" s="283"/>
      <c r="D300" s="284"/>
      <c r="E300" s="285"/>
      <c r="F300" s="38"/>
      <c r="G300" s="39"/>
      <c r="H300" s="30"/>
      <c r="I300" s="40"/>
      <c r="J300" s="41"/>
      <c r="K300" s="43"/>
      <c r="L300" s="41"/>
      <c r="M300" s="41"/>
      <c r="N300" s="51"/>
      <c r="O300" s="41"/>
      <c r="P300" s="41"/>
      <c r="Q300" s="60"/>
      <c r="R300" s="286"/>
      <c r="S300" s="282"/>
      <c r="T300" s="287"/>
      <c r="U300" s="287"/>
      <c r="V300" s="41"/>
      <c r="W300" s="41"/>
      <c r="X300" s="41"/>
      <c r="Y300" s="41"/>
      <c r="Z300" s="41"/>
      <c r="AA300" s="289"/>
      <c r="AB300" s="77"/>
      <c r="AC300" s="41"/>
      <c r="AD300" s="41"/>
      <c r="AE300" s="41"/>
      <c r="AF300" s="41"/>
      <c r="AG300" s="41"/>
      <c r="AH300" s="41"/>
      <c r="AI300" s="41"/>
      <c r="AJ300" s="41"/>
      <c r="AK300" s="41"/>
      <c r="AL300" s="41"/>
      <c r="AM300" s="41"/>
      <c r="AN300" s="41"/>
      <c r="AO300" s="41"/>
      <c r="AP300" s="41"/>
      <c r="AQ300" s="41"/>
      <c r="AR300" s="41"/>
    </row>
    <row r="301" spans="1:44" s="202" customFormat="1" x14ac:dyDescent="0.2">
      <c r="A301" s="282"/>
      <c r="B301" s="282"/>
      <c r="C301" s="283"/>
      <c r="D301" s="284"/>
      <c r="E301" s="285"/>
      <c r="F301" s="38"/>
      <c r="G301" s="39"/>
      <c r="H301" s="30"/>
      <c r="I301" s="40"/>
      <c r="J301" s="41"/>
      <c r="K301" s="43"/>
      <c r="L301" s="41"/>
      <c r="M301" s="41"/>
      <c r="N301" s="51"/>
      <c r="O301" s="41"/>
      <c r="P301" s="41"/>
      <c r="Q301" s="60"/>
      <c r="R301" s="286"/>
      <c r="S301" s="282"/>
      <c r="T301" s="287"/>
      <c r="U301" s="287"/>
      <c r="V301" s="41"/>
      <c r="W301" s="41"/>
      <c r="X301" s="41"/>
      <c r="Y301" s="41"/>
      <c r="Z301" s="41"/>
      <c r="AA301" s="289"/>
      <c r="AB301" s="77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  <c r="AN301" s="41"/>
      <c r="AO301" s="41"/>
      <c r="AP301" s="41"/>
      <c r="AQ301" s="41"/>
      <c r="AR301" s="41"/>
    </row>
    <row r="302" spans="1:44" s="202" customFormat="1" x14ac:dyDescent="0.2">
      <c r="A302" s="282"/>
      <c r="B302" s="282"/>
      <c r="C302" s="283"/>
      <c r="D302" s="284"/>
      <c r="E302" s="285"/>
      <c r="F302" s="38"/>
      <c r="G302" s="39"/>
      <c r="H302" s="30"/>
      <c r="I302" s="40"/>
      <c r="J302" s="41"/>
      <c r="K302" s="43"/>
      <c r="L302" s="41"/>
      <c r="M302" s="41"/>
      <c r="N302" s="51"/>
      <c r="O302" s="41"/>
      <c r="P302" s="41"/>
      <c r="Q302" s="60"/>
      <c r="R302" s="286"/>
      <c r="S302" s="282"/>
      <c r="T302" s="287"/>
      <c r="U302" s="287"/>
      <c r="V302" s="41"/>
      <c r="W302" s="41"/>
      <c r="X302" s="41"/>
      <c r="Y302" s="41"/>
      <c r="Z302" s="41"/>
      <c r="AA302" s="289"/>
      <c r="AB302" s="77"/>
      <c r="AC302" s="41"/>
      <c r="AD302" s="41"/>
      <c r="AE302" s="41"/>
      <c r="AF302" s="41"/>
      <c r="AG302" s="41"/>
      <c r="AH302" s="41"/>
      <c r="AI302" s="41"/>
      <c r="AJ302" s="41"/>
      <c r="AK302" s="41"/>
      <c r="AL302" s="41"/>
      <c r="AM302" s="41"/>
      <c r="AN302" s="41"/>
      <c r="AO302" s="41"/>
      <c r="AP302" s="41"/>
      <c r="AQ302" s="41"/>
      <c r="AR302" s="41"/>
    </row>
    <row r="303" spans="1:44" s="202" customFormat="1" x14ac:dyDescent="0.2">
      <c r="A303" s="282"/>
      <c r="B303" s="282"/>
      <c r="C303" s="283"/>
      <c r="D303" s="284"/>
      <c r="E303" s="285"/>
      <c r="F303" s="38"/>
      <c r="G303" s="39"/>
      <c r="H303" s="30"/>
      <c r="I303" s="40"/>
      <c r="J303" s="41"/>
      <c r="K303" s="43"/>
      <c r="L303" s="41"/>
      <c r="M303" s="41"/>
      <c r="N303" s="51"/>
      <c r="O303" s="41"/>
      <c r="P303" s="41"/>
      <c r="Q303" s="60"/>
      <c r="R303" s="286"/>
      <c r="S303" s="282"/>
      <c r="T303" s="287"/>
      <c r="U303" s="287"/>
      <c r="V303" s="41"/>
      <c r="W303" s="41"/>
      <c r="X303" s="41"/>
      <c r="Y303" s="41"/>
      <c r="Z303" s="41"/>
      <c r="AA303" s="289"/>
      <c r="AB303" s="77"/>
      <c r="AC303" s="41"/>
      <c r="AD303" s="41"/>
      <c r="AE303" s="41"/>
      <c r="AF303" s="41"/>
      <c r="AG303" s="41"/>
      <c r="AH303" s="41"/>
      <c r="AI303" s="41"/>
      <c r="AJ303" s="41"/>
      <c r="AK303" s="41"/>
      <c r="AL303" s="41"/>
      <c r="AM303" s="41"/>
      <c r="AN303" s="41"/>
      <c r="AO303" s="41"/>
      <c r="AP303" s="41"/>
      <c r="AQ303" s="41"/>
      <c r="AR303" s="41"/>
    </row>
    <row r="304" spans="1:44" s="202" customFormat="1" x14ac:dyDescent="0.2">
      <c r="A304" s="282"/>
      <c r="B304" s="282"/>
      <c r="C304" s="283"/>
      <c r="D304" s="284"/>
      <c r="E304" s="285"/>
      <c r="F304" s="38"/>
      <c r="G304" s="39"/>
      <c r="H304" s="30"/>
      <c r="I304" s="40"/>
      <c r="J304" s="41"/>
      <c r="K304" s="43"/>
      <c r="L304" s="41"/>
      <c r="M304" s="41"/>
      <c r="N304" s="51"/>
      <c r="O304" s="41"/>
      <c r="P304" s="41"/>
      <c r="Q304" s="60"/>
      <c r="R304" s="286"/>
      <c r="S304" s="282"/>
      <c r="T304" s="287"/>
      <c r="U304" s="287"/>
      <c r="V304" s="41"/>
      <c r="W304" s="41"/>
      <c r="X304" s="41"/>
      <c r="Y304" s="41"/>
      <c r="Z304" s="41"/>
      <c r="AA304" s="289"/>
      <c r="AB304" s="77"/>
      <c r="AC304" s="41"/>
      <c r="AD304" s="41"/>
      <c r="AE304" s="41"/>
      <c r="AF304" s="41"/>
      <c r="AG304" s="41"/>
      <c r="AH304" s="41"/>
      <c r="AI304" s="41"/>
      <c r="AJ304" s="41"/>
      <c r="AK304" s="41"/>
      <c r="AL304" s="41"/>
      <c r="AM304" s="41"/>
      <c r="AN304" s="41"/>
      <c r="AO304" s="41"/>
      <c r="AP304" s="41"/>
      <c r="AQ304" s="41"/>
      <c r="AR304" s="41"/>
    </row>
    <row r="305" spans="1:44" s="202" customFormat="1" x14ac:dyDescent="0.2">
      <c r="A305" s="282"/>
      <c r="B305" s="282"/>
      <c r="C305" s="283"/>
      <c r="D305" s="284"/>
      <c r="E305" s="285"/>
      <c r="F305" s="38"/>
      <c r="G305" s="39"/>
      <c r="H305" s="30"/>
      <c r="I305" s="40"/>
      <c r="J305" s="41"/>
      <c r="K305" s="43"/>
      <c r="L305" s="41"/>
      <c r="M305" s="41"/>
      <c r="N305" s="51"/>
      <c r="O305" s="41"/>
      <c r="P305" s="41"/>
      <c r="Q305" s="60"/>
      <c r="R305" s="286"/>
      <c r="S305" s="282"/>
      <c r="T305" s="287"/>
      <c r="U305" s="287"/>
      <c r="V305" s="41"/>
      <c r="W305" s="41"/>
      <c r="X305" s="41"/>
      <c r="Y305" s="41"/>
      <c r="Z305" s="41"/>
      <c r="AA305" s="289"/>
      <c r="AB305" s="77"/>
      <c r="AC305" s="41"/>
      <c r="AD305" s="41"/>
      <c r="AE305" s="41"/>
      <c r="AF305" s="41"/>
      <c r="AG305" s="41"/>
      <c r="AH305" s="41"/>
      <c r="AI305" s="41"/>
      <c r="AJ305" s="41"/>
      <c r="AK305" s="41"/>
      <c r="AL305" s="41"/>
      <c r="AM305" s="41"/>
      <c r="AN305" s="41"/>
      <c r="AO305" s="41"/>
      <c r="AP305" s="41"/>
      <c r="AQ305" s="41"/>
      <c r="AR305" s="41"/>
    </row>
    <row r="306" spans="1:44" x14ac:dyDescent="0.2">
      <c r="V306" s="41"/>
      <c r="W306" s="41"/>
      <c r="X306" s="41"/>
      <c r="Y306" s="41"/>
      <c r="Z306" s="41"/>
      <c r="AA306" s="223"/>
      <c r="AB306" s="77"/>
      <c r="AC306" s="41"/>
      <c r="AD306" s="41"/>
      <c r="AE306" s="41"/>
      <c r="AF306" s="41"/>
      <c r="AG306" s="41"/>
      <c r="AH306" s="41"/>
      <c r="AI306" s="41"/>
      <c r="AJ306" s="41"/>
      <c r="AK306" s="41"/>
      <c r="AL306" s="41"/>
      <c r="AM306" s="41"/>
      <c r="AN306" s="41"/>
      <c r="AO306" s="41"/>
      <c r="AP306" s="41"/>
      <c r="AQ306" s="41"/>
      <c r="AR306" s="41"/>
    </row>
    <row r="307" spans="1:44" x14ac:dyDescent="0.2">
      <c r="V307" s="41"/>
      <c r="W307" s="41"/>
      <c r="X307" s="41"/>
      <c r="Y307" s="41"/>
      <c r="Z307" s="41"/>
      <c r="AA307" s="223"/>
      <c r="AB307" s="77"/>
      <c r="AC307" s="41"/>
      <c r="AD307" s="41"/>
      <c r="AE307" s="41"/>
      <c r="AF307" s="41"/>
      <c r="AG307" s="41"/>
      <c r="AH307" s="41"/>
      <c r="AI307" s="41"/>
      <c r="AJ307" s="41"/>
      <c r="AK307" s="41"/>
      <c r="AL307" s="41"/>
      <c r="AM307" s="41"/>
      <c r="AN307" s="41"/>
      <c r="AO307" s="41"/>
      <c r="AP307" s="41"/>
      <c r="AQ307" s="41"/>
      <c r="AR307" s="41"/>
    </row>
    <row r="308" spans="1:44" x14ac:dyDescent="0.2">
      <c r="V308" s="41"/>
      <c r="W308" s="41"/>
      <c r="X308" s="41"/>
      <c r="Y308" s="41"/>
      <c r="Z308" s="41"/>
      <c r="AA308" s="223"/>
      <c r="AB308" s="77"/>
      <c r="AC308" s="41"/>
      <c r="AD308" s="41"/>
      <c r="AE308" s="41"/>
      <c r="AF308" s="41"/>
      <c r="AG308" s="41"/>
      <c r="AH308" s="41"/>
      <c r="AI308" s="41"/>
      <c r="AJ308" s="41"/>
      <c r="AK308" s="41"/>
      <c r="AL308" s="41"/>
      <c r="AM308" s="41"/>
      <c r="AN308" s="41"/>
      <c r="AO308" s="41"/>
      <c r="AP308" s="41"/>
      <c r="AQ308" s="41"/>
      <c r="AR308" s="41"/>
    </row>
    <row r="309" spans="1:44" x14ac:dyDescent="0.2">
      <c r="V309" s="41"/>
      <c r="W309" s="41"/>
      <c r="X309" s="41"/>
      <c r="Y309" s="41"/>
      <c r="Z309" s="41"/>
      <c r="AA309" s="223"/>
      <c r="AB309" s="77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  <c r="AN309" s="41"/>
      <c r="AO309" s="41"/>
      <c r="AP309" s="41"/>
      <c r="AQ309" s="41"/>
      <c r="AR309" s="41"/>
    </row>
    <row r="310" spans="1:44" x14ac:dyDescent="0.2">
      <c r="V310" s="41"/>
      <c r="W310" s="41"/>
      <c r="X310" s="41"/>
      <c r="Y310" s="41"/>
      <c r="Z310" s="41"/>
      <c r="AA310" s="223"/>
      <c r="AB310" s="77"/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  <c r="AM310" s="41"/>
      <c r="AN310" s="41"/>
      <c r="AO310" s="41"/>
      <c r="AP310" s="41"/>
      <c r="AQ310" s="41"/>
      <c r="AR310" s="41"/>
    </row>
    <row r="311" spans="1:44" x14ac:dyDescent="0.2">
      <c r="V311" s="41"/>
      <c r="W311" s="41"/>
      <c r="X311" s="41"/>
      <c r="Y311" s="41"/>
      <c r="Z311" s="41"/>
      <c r="AA311" s="223"/>
      <c r="AB311" s="77"/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  <c r="AM311" s="41"/>
      <c r="AN311" s="41"/>
      <c r="AO311" s="41"/>
      <c r="AP311" s="41"/>
      <c r="AQ311" s="41"/>
      <c r="AR311" s="41"/>
    </row>
    <row r="312" spans="1:44" x14ac:dyDescent="0.2">
      <c r="V312" s="41"/>
      <c r="W312" s="41"/>
      <c r="X312" s="41"/>
      <c r="Y312" s="41"/>
      <c r="Z312" s="41"/>
      <c r="AA312" s="223"/>
      <c r="AB312" s="77"/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  <c r="AM312" s="41"/>
      <c r="AN312" s="41"/>
      <c r="AO312" s="41"/>
      <c r="AP312" s="41"/>
      <c r="AQ312" s="41"/>
      <c r="AR312" s="41"/>
    </row>
    <row r="313" spans="1:44" x14ac:dyDescent="0.2">
      <c r="V313" s="41"/>
      <c r="W313" s="41"/>
      <c r="X313" s="41"/>
      <c r="Y313" s="41"/>
      <c r="Z313" s="41"/>
      <c r="AA313" s="223"/>
      <c r="AB313" s="77"/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  <c r="AM313" s="41"/>
      <c r="AN313" s="41"/>
      <c r="AO313" s="41"/>
      <c r="AP313" s="41"/>
      <c r="AQ313" s="41"/>
      <c r="AR313" s="41"/>
    </row>
    <row r="314" spans="1:44" x14ac:dyDescent="0.2">
      <c r="V314" s="41"/>
      <c r="W314" s="41"/>
      <c r="X314" s="41"/>
      <c r="Y314" s="41"/>
      <c r="Z314" s="41"/>
      <c r="AA314" s="223"/>
      <c r="AB314" s="77"/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  <c r="AM314" s="41"/>
      <c r="AN314" s="41"/>
      <c r="AO314" s="41"/>
      <c r="AP314" s="41"/>
      <c r="AQ314" s="41"/>
      <c r="AR314" s="41"/>
    </row>
    <row r="315" spans="1:44" x14ac:dyDescent="0.2">
      <c r="V315" s="41"/>
      <c r="W315" s="41"/>
      <c r="X315" s="41"/>
      <c r="Y315" s="41"/>
      <c r="Z315" s="41"/>
      <c r="AA315" s="223"/>
      <c r="AB315" s="77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  <c r="AN315" s="41"/>
      <c r="AO315" s="41"/>
      <c r="AP315" s="41"/>
      <c r="AQ315" s="41"/>
      <c r="AR315" s="41"/>
    </row>
    <row r="316" spans="1:44" x14ac:dyDescent="0.2">
      <c r="V316" s="41"/>
      <c r="W316" s="41"/>
      <c r="X316" s="41"/>
      <c r="Y316" s="41"/>
      <c r="Z316" s="41"/>
      <c r="AA316" s="223"/>
      <c r="AB316" s="77"/>
      <c r="AC316" s="41"/>
      <c r="AD316" s="41"/>
      <c r="AE316" s="41"/>
      <c r="AF316" s="41"/>
      <c r="AG316" s="41"/>
      <c r="AH316" s="41"/>
      <c r="AI316" s="41"/>
      <c r="AJ316" s="41"/>
      <c r="AK316" s="41"/>
      <c r="AL316" s="41"/>
      <c r="AM316" s="41"/>
      <c r="AN316" s="41"/>
      <c r="AO316" s="41"/>
      <c r="AP316" s="41"/>
      <c r="AQ316" s="41"/>
      <c r="AR316" s="41"/>
    </row>
    <row r="317" spans="1:44" x14ac:dyDescent="0.2">
      <c r="V317" s="41"/>
      <c r="W317" s="41"/>
      <c r="X317" s="41"/>
      <c r="Y317" s="41"/>
      <c r="Z317" s="41"/>
      <c r="AA317" s="223"/>
      <c r="AB317" s="77"/>
      <c r="AC317" s="41"/>
      <c r="AD317" s="41"/>
      <c r="AE317" s="41"/>
      <c r="AF317" s="41"/>
      <c r="AG317" s="41"/>
      <c r="AH317" s="41"/>
      <c r="AI317" s="41"/>
      <c r="AJ317" s="41"/>
      <c r="AK317" s="41"/>
      <c r="AL317" s="41"/>
      <c r="AM317" s="41"/>
      <c r="AN317" s="41"/>
      <c r="AO317" s="41"/>
      <c r="AP317" s="41"/>
      <c r="AQ317" s="41"/>
      <c r="AR317" s="41"/>
    </row>
    <row r="318" spans="1:44" x14ac:dyDescent="0.2">
      <c r="V318" s="41"/>
      <c r="W318" s="41"/>
      <c r="X318" s="41"/>
      <c r="Y318" s="41"/>
      <c r="Z318" s="41"/>
      <c r="AA318" s="223"/>
      <c r="AB318" s="77"/>
      <c r="AC318" s="41"/>
      <c r="AD318" s="41"/>
      <c r="AE318" s="41"/>
      <c r="AF318" s="41"/>
      <c r="AG318" s="41"/>
      <c r="AH318" s="41"/>
      <c r="AI318" s="41"/>
      <c r="AJ318" s="41"/>
      <c r="AK318" s="41"/>
      <c r="AL318" s="41"/>
      <c r="AM318" s="41"/>
      <c r="AN318" s="41"/>
      <c r="AO318" s="41"/>
      <c r="AP318" s="41"/>
      <c r="AQ318" s="41"/>
      <c r="AR318" s="41"/>
    </row>
    <row r="319" spans="1:44" x14ac:dyDescent="0.2">
      <c r="V319" s="41"/>
      <c r="W319" s="41"/>
      <c r="X319" s="41"/>
      <c r="Y319" s="41"/>
      <c r="Z319" s="41"/>
      <c r="AA319" s="223"/>
      <c r="AB319" s="77"/>
      <c r="AC319" s="41"/>
      <c r="AD319" s="41"/>
      <c r="AE319" s="41"/>
      <c r="AF319" s="41"/>
      <c r="AG319" s="41"/>
      <c r="AH319" s="41"/>
      <c r="AI319" s="41"/>
      <c r="AJ319" s="41"/>
      <c r="AK319" s="41"/>
      <c r="AL319" s="41"/>
      <c r="AM319" s="41"/>
      <c r="AN319" s="41"/>
      <c r="AO319" s="41"/>
      <c r="AP319" s="41"/>
      <c r="AQ319" s="41"/>
      <c r="AR319" s="41"/>
    </row>
    <row r="320" spans="1:44" x14ac:dyDescent="0.2">
      <c r="V320" s="41"/>
      <c r="W320" s="41"/>
      <c r="X320" s="41"/>
      <c r="Y320" s="41"/>
      <c r="Z320" s="41"/>
      <c r="AA320" s="223"/>
      <c r="AB320" s="77"/>
      <c r="AC320" s="41"/>
      <c r="AD320" s="41"/>
      <c r="AE320" s="41"/>
      <c r="AF320" s="41"/>
      <c r="AG320" s="41"/>
      <c r="AH320" s="41"/>
      <c r="AI320" s="41"/>
      <c r="AJ320" s="41"/>
      <c r="AK320" s="41"/>
      <c r="AL320" s="41"/>
      <c r="AM320" s="41"/>
      <c r="AN320" s="41"/>
      <c r="AO320" s="41"/>
      <c r="AP320" s="41"/>
      <c r="AQ320" s="41"/>
      <c r="AR320" s="41"/>
    </row>
    <row r="321" spans="22:44" x14ac:dyDescent="0.2">
      <c r="V321" s="41"/>
      <c r="W321" s="41"/>
      <c r="X321" s="41"/>
      <c r="Y321" s="41"/>
      <c r="Z321" s="41"/>
      <c r="AA321" s="223"/>
      <c r="AB321" s="77"/>
      <c r="AC321" s="41"/>
      <c r="AD321" s="41"/>
      <c r="AE321" s="41"/>
      <c r="AF321" s="41"/>
      <c r="AG321" s="41"/>
      <c r="AH321" s="41"/>
      <c r="AI321" s="41"/>
      <c r="AJ321" s="41"/>
      <c r="AK321" s="41"/>
      <c r="AL321" s="41"/>
      <c r="AM321" s="41"/>
      <c r="AN321" s="41"/>
      <c r="AO321" s="41"/>
      <c r="AP321" s="41"/>
      <c r="AQ321" s="41"/>
      <c r="AR321" s="41"/>
    </row>
    <row r="322" spans="22:44" x14ac:dyDescent="0.2">
      <c r="V322" s="41"/>
      <c r="W322" s="41"/>
      <c r="X322" s="41"/>
      <c r="Y322" s="41"/>
      <c r="Z322" s="41"/>
      <c r="AA322" s="223"/>
      <c r="AB322" s="77"/>
      <c r="AC322" s="41"/>
      <c r="AD322" s="41"/>
      <c r="AE322" s="41"/>
      <c r="AF322" s="41"/>
      <c r="AG322" s="41"/>
      <c r="AH322" s="41"/>
      <c r="AI322" s="41"/>
      <c r="AJ322" s="41"/>
      <c r="AK322" s="41"/>
      <c r="AL322" s="41"/>
      <c r="AM322" s="41"/>
      <c r="AN322" s="41"/>
      <c r="AO322" s="41"/>
      <c r="AP322" s="41"/>
      <c r="AQ322" s="41"/>
      <c r="AR322" s="41"/>
    </row>
    <row r="323" spans="22:44" x14ac:dyDescent="0.2">
      <c r="V323" s="41"/>
      <c r="W323" s="41"/>
      <c r="X323" s="41"/>
      <c r="Y323" s="41"/>
      <c r="Z323" s="41"/>
      <c r="AA323" s="223"/>
      <c r="AB323" s="77"/>
      <c r="AC323" s="41"/>
      <c r="AD323" s="41"/>
      <c r="AE323" s="41"/>
      <c r="AF323" s="41"/>
      <c r="AG323" s="41"/>
      <c r="AH323" s="41"/>
      <c r="AI323" s="41"/>
      <c r="AJ323" s="41"/>
      <c r="AK323" s="41"/>
      <c r="AL323" s="41"/>
      <c r="AM323" s="41"/>
      <c r="AN323" s="41"/>
      <c r="AO323" s="41"/>
      <c r="AP323" s="41"/>
      <c r="AQ323" s="41"/>
      <c r="AR323" s="41"/>
    </row>
    <row r="324" spans="22:44" x14ac:dyDescent="0.2">
      <c r="V324" s="41"/>
      <c r="W324" s="41"/>
      <c r="X324" s="41"/>
      <c r="Y324" s="41"/>
      <c r="Z324" s="41"/>
      <c r="AA324" s="223"/>
      <c r="AB324" s="77"/>
      <c r="AC324" s="41"/>
      <c r="AD324" s="41"/>
      <c r="AE324" s="41"/>
      <c r="AF324" s="41"/>
      <c r="AG324" s="41"/>
      <c r="AH324" s="41"/>
      <c r="AI324" s="41"/>
      <c r="AJ324" s="41"/>
      <c r="AK324" s="41"/>
      <c r="AL324" s="41"/>
      <c r="AM324" s="41"/>
      <c r="AN324" s="41"/>
      <c r="AO324" s="41"/>
      <c r="AP324" s="41"/>
      <c r="AQ324" s="41"/>
      <c r="AR324" s="41"/>
    </row>
    <row r="325" spans="22:44" x14ac:dyDescent="0.2">
      <c r="V325" s="41"/>
      <c r="W325" s="41"/>
      <c r="X325" s="41"/>
      <c r="Y325" s="41"/>
      <c r="Z325" s="41"/>
      <c r="AA325" s="223"/>
      <c r="AB325" s="77"/>
      <c r="AC325" s="41"/>
      <c r="AD325" s="41"/>
      <c r="AE325" s="41"/>
      <c r="AF325" s="41"/>
      <c r="AG325" s="41"/>
      <c r="AH325" s="41"/>
      <c r="AI325" s="41"/>
      <c r="AJ325" s="41"/>
      <c r="AK325" s="41"/>
      <c r="AL325" s="41"/>
      <c r="AM325" s="41"/>
      <c r="AN325" s="41"/>
      <c r="AO325" s="41"/>
      <c r="AP325" s="41"/>
      <c r="AQ325" s="41"/>
      <c r="AR325" s="41"/>
    </row>
    <row r="326" spans="22:44" x14ac:dyDescent="0.2">
      <c r="V326" s="41"/>
      <c r="W326" s="41"/>
      <c r="X326" s="41"/>
      <c r="Y326" s="41"/>
      <c r="Z326" s="41"/>
      <c r="AA326" s="223"/>
      <c r="AB326" s="77"/>
      <c r="AC326" s="41"/>
      <c r="AD326" s="41"/>
      <c r="AE326" s="41"/>
      <c r="AF326" s="41"/>
      <c r="AG326" s="41"/>
      <c r="AH326" s="41"/>
      <c r="AI326" s="41"/>
      <c r="AJ326" s="41"/>
      <c r="AK326" s="41"/>
      <c r="AL326" s="41"/>
      <c r="AM326" s="41"/>
      <c r="AN326" s="41"/>
      <c r="AO326" s="41"/>
      <c r="AP326" s="41"/>
      <c r="AQ326" s="41"/>
      <c r="AR326" s="41"/>
    </row>
    <row r="327" spans="22:44" x14ac:dyDescent="0.2">
      <c r="V327" s="41"/>
      <c r="W327" s="41"/>
      <c r="X327" s="41"/>
      <c r="Y327" s="41"/>
      <c r="Z327" s="41"/>
      <c r="AA327" s="223"/>
      <c r="AB327" s="77"/>
      <c r="AC327" s="41"/>
      <c r="AD327" s="41"/>
      <c r="AE327" s="41"/>
      <c r="AF327" s="41"/>
      <c r="AG327" s="41"/>
      <c r="AH327" s="41"/>
      <c r="AI327" s="41"/>
      <c r="AJ327" s="41"/>
      <c r="AK327" s="41"/>
      <c r="AL327" s="41"/>
      <c r="AM327" s="41"/>
      <c r="AN327" s="41"/>
      <c r="AO327" s="41"/>
      <c r="AP327" s="41"/>
      <c r="AQ327" s="41"/>
      <c r="AR327" s="41"/>
    </row>
    <row r="328" spans="22:44" x14ac:dyDescent="0.2">
      <c r="V328" s="41"/>
      <c r="W328" s="41"/>
      <c r="X328" s="41"/>
      <c r="Y328" s="41"/>
      <c r="Z328" s="41"/>
      <c r="AA328" s="223"/>
      <c r="AB328" s="77"/>
      <c r="AC328" s="41"/>
      <c r="AD328" s="41"/>
      <c r="AE328" s="41"/>
      <c r="AF328" s="41"/>
      <c r="AG328" s="41"/>
      <c r="AH328" s="41"/>
      <c r="AI328" s="41"/>
      <c r="AJ328" s="41"/>
      <c r="AK328" s="41"/>
      <c r="AL328" s="41"/>
      <c r="AM328" s="41"/>
      <c r="AN328" s="41"/>
      <c r="AO328" s="41"/>
      <c r="AP328" s="41"/>
      <c r="AQ328" s="41"/>
      <c r="AR328" s="41"/>
    </row>
    <row r="329" spans="22:44" x14ac:dyDescent="0.2">
      <c r="V329" s="41"/>
      <c r="W329" s="41"/>
      <c r="X329" s="41"/>
      <c r="Y329" s="41"/>
      <c r="Z329" s="41"/>
      <c r="AA329" s="223"/>
      <c r="AB329" s="77"/>
      <c r="AC329" s="41"/>
      <c r="AD329" s="41"/>
      <c r="AE329" s="41"/>
      <c r="AF329" s="41"/>
      <c r="AG329" s="41"/>
      <c r="AH329" s="41"/>
      <c r="AI329" s="41"/>
      <c r="AJ329" s="41"/>
      <c r="AK329" s="41"/>
      <c r="AL329" s="41"/>
      <c r="AM329" s="41"/>
      <c r="AN329" s="41"/>
      <c r="AO329" s="41"/>
      <c r="AP329" s="41"/>
      <c r="AQ329" s="41"/>
      <c r="AR329" s="41"/>
    </row>
    <row r="330" spans="22:44" x14ac:dyDescent="0.2">
      <c r="V330" s="41"/>
      <c r="W330" s="41"/>
      <c r="X330" s="41"/>
      <c r="Y330" s="41"/>
      <c r="Z330" s="41"/>
      <c r="AA330" s="223"/>
      <c r="AB330" s="77"/>
      <c r="AC330" s="41"/>
      <c r="AD330" s="41"/>
      <c r="AE330" s="41"/>
      <c r="AF330" s="41"/>
      <c r="AG330" s="41"/>
      <c r="AH330" s="41"/>
      <c r="AI330" s="41"/>
      <c r="AJ330" s="41"/>
      <c r="AK330" s="41"/>
      <c r="AL330" s="41"/>
      <c r="AM330" s="41"/>
      <c r="AN330" s="41"/>
      <c r="AO330" s="41"/>
      <c r="AP330" s="41"/>
      <c r="AQ330" s="41"/>
      <c r="AR330" s="41"/>
    </row>
    <row r="331" spans="22:44" x14ac:dyDescent="0.2">
      <c r="V331" s="41"/>
      <c r="W331" s="41"/>
      <c r="X331" s="41"/>
      <c r="Y331" s="41"/>
      <c r="Z331" s="41"/>
      <c r="AA331" s="223"/>
      <c r="AB331" s="77"/>
      <c r="AC331" s="41"/>
      <c r="AD331" s="41"/>
      <c r="AE331" s="41"/>
      <c r="AF331" s="41"/>
      <c r="AG331" s="41"/>
      <c r="AH331" s="41"/>
      <c r="AI331" s="41"/>
      <c r="AJ331" s="41"/>
      <c r="AK331" s="41"/>
      <c r="AL331" s="41"/>
      <c r="AM331" s="41"/>
      <c r="AN331" s="41"/>
      <c r="AO331" s="41"/>
      <c r="AP331" s="41"/>
      <c r="AQ331" s="41"/>
      <c r="AR331" s="41"/>
    </row>
    <row r="332" spans="22:44" x14ac:dyDescent="0.2">
      <c r="V332" s="41"/>
      <c r="W332" s="41"/>
      <c r="X332" s="41"/>
      <c r="Y332" s="41"/>
      <c r="Z332" s="41"/>
      <c r="AA332" s="223"/>
      <c r="AB332" s="77"/>
      <c r="AC332" s="41"/>
      <c r="AD332" s="41"/>
      <c r="AE332" s="41"/>
      <c r="AF332" s="41"/>
      <c r="AG332" s="41"/>
      <c r="AH332" s="41"/>
      <c r="AI332" s="41"/>
      <c r="AJ332" s="41"/>
      <c r="AK332" s="41"/>
      <c r="AL332" s="41"/>
      <c r="AM332" s="41"/>
      <c r="AN332" s="41"/>
      <c r="AO332" s="41"/>
      <c r="AP332" s="41"/>
      <c r="AQ332" s="41"/>
      <c r="AR332" s="41"/>
    </row>
    <row r="333" spans="22:44" x14ac:dyDescent="0.2">
      <c r="V333" s="41"/>
      <c r="W333" s="41"/>
      <c r="X333" s="41"/>
      <c r="Y333" s="41"/>
      <c r="Z333" s="41"/>
      <c r="AA333" s="223"/>
      <c r="AB333" s="77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  <c r="AN333" s="41"/>
      <c r="AO333" s="41"/>
      <c r="AP333" s="41"/>
      <c r="AQ333" s="41"/>
      <c r="AR333" s="41"/>
    </row>
    <row r="334" spans="22:44" x14ac:dyDescent="0.2">
      <c r="V334" s="41"/>
      <c r="W334" s="41"/>
      <c r="X334" s="41"/>
      <c r="Y334" s="41"/>
      <c r="Z334" s="41"/>
      <c r="AA334" s="223"/>
      <c r="AB334" s="77"/>
      <c r="AC334" s="41"/>
      <c r="AD334" s="41"/>
      <c r="AE334" s="41"/>
      <c r="AF334" s="41"/>
      <c r="AG334" s="41"/>
      <c r="AH334" s="41"/>
      <c r="AI334" s="41"/>
      <c r="AJ334" s="41"/>
      <c r="AK334" s="41"/>
      <c r="AL334" s="41"/>
      <c r="AM334" s="41"/>
      <c r="AN334" s="41"/>
      <c r="AO334" s="41"/>
      <c r="AP334" s="41"/>
      <c r="AQ334" s="41"/>
      <c r="AR334" s="41"/>
    </row>
    <row r="335" spans="22:44" x14ac:dyDescent="0.2">
      <c r="V335" s="41"/>
      <c r="W335" s="41"/>
      <c r="X335" s="41"/>
      <c r="Y335" s="41"/>
      <c r="Z335" s="41"/>
      <c r="AA335" s="223"/>
      <c r="AB335" s="77"/>
      <c r="AC335" s="41"/>
      <c r="AD335" s="41"/>
      <c r="AE335" s="41"/>
      <c r="AF335" s="41"/>
      <c r="AG335" s="41"/>
      <c r="AH335" s="41"/>
      <c r="AI335" s="41"/>
      <c r="AJ335" s="41"/>
      <c r="AK335" s="41"/>
      <c r="AL335" s="41"/>
      <c r="AM335" s="41"/>
      <c r="AN335" s="41"/>
      <c r="AO335" s="41"/>
      <c r="AP335" s="41"/>
      <c r="AQ335" s="41"/>
      <c r="AR335" s="41"/>
    </row>
    <row r="336" spans="22:44" x14ac:dyDescent="0.2">
      <c r="V336" s="41"/>
      <c r="W336" s="41"/>
      <c r="X336" s="41"/>
      <c r="Y336" s="41"/>
      <c r="Z336" s="41"/>
      <c r="AA336" s="223"/>
      <c r="AB336" s="77"/>
      <c r="AC336" s="41"/>
      <c r="AD336" s="41"/>
      <c r="AE336" s="41"/>
      <c r="AF336" s="41"/>
      <c r="AG336" s="41"/>
      <c r="AH336" s="41"/>
      <c r="AI336" s="41"/>
      <c r="AJ336" s="41"/>
      <c r="AK336" s="41"/>
      <c r="AL336" s="41"/>
      <c r="AM336" s="41"/>
      <c r="AN336" s="41"/>
      <c r="AO336" s="41"/>
      <c r="AP336" s="41"/>
      <c r="AQ336" s="41"/>
      <c r="AR336" s="41"/>
    </row>
    <row r="337" spans="1:44" x14ac:dyDescent="0.2">
      <c r="V337" s="41"/>
      <c r="W337" s="41"/>
      <c r="X337" s="41"/>
      <c r="Y337" s="41"/>
      <c r="Z337" s="41"/>
      <c r="AA337" s="223"/>
      <c r="AB337" s="77"/>
      <c r="AC337" s="41"/>
      <c r="AD337" s="41"/>
      <c r="AE337" s="41"/>
      <c r="AF337" s="41"/>
      <c r="AG337" s="41"/>
      <c r="AH337" s="41"/>
      <c r="AI337" s="41"/>
      <c r="AJ337" s="41"/>
      <c r="AK337" s="41"/>
      <c r="AL337" s="41"/>
      <c r="AM337" s="41"/>
      <c r="AN337" s="41"/>
      <c r="AO337" s="41"/>
      <c r="AP337" s="41"/>
      <c r="AQ337" s="41"/>
      <c r="AR337" s="41"/>
    </row>
    <row r="338" spans="1:44" x14ac:dyDescent="0.2">
      <c r="V338" s="41"/>
      <c r="W338" s="41"/>
      <c r="X338" s="41"/>
      <c r="Y338" s="41"/>
      <c r="Z338" s="41"/>
      <c r="AA338" s="223"/>
      <c r="AB338" s="77"/>
      <c r="AC338" s="41"/>
      <c r="AD338" s="41"/>
      <c r="AE338" s="41"/>
      <c r="AF338" s="41"/>
      <c r="AG338" s="41"/>
      <c r="AH338" s="41"/>
      <c r="AI338" s="41"/>
      <c r="AJ338" s="41"/>
      <c r="AK338" s="41"/>
      <c r="AL338" s="41"/>
      <c r="AM338" s="41"/>
      <c r="AN338" s="41"/>
      <c r="AO338" s="41"/>
      <c r="AP338" s="41"/>
      <c r="AQ338" s="41"/>
      <c r="AR338" s="41"/>
    </row>
    <row r="339" spans="1:44" x14ac:dyDescent="0.2">
      <c r="V339" s="41"/>
      <c r="W339" s="41"/>
      <c r="X339" s="41"/>
      <c r="Y339" s="41"/>
      <c r="Z339" s="41"/>
      <c r="AA339" s="223"/>
      <c r="AB339" s="77"/>
      <c r="AC339" s="41"/>
      <c r="AD339" s="41"/>
      <c r="AE339" s="41"/>
      <c r="AF339" s="41"/>
      <c r="AG339" s="41"/>
      <c r="AH339" s="41"/>
      <c r="AI339" s="41"/>
      <c r="AJ339" s="41"/>
      <c r="AK339" s="41"/>
      <c r="AL339" s="41"/>
      <c r="AM339" s="41"/>
      <c r="AN339" s="41"/>
      <c r="AO339" s="41"/>
      <c r="AP339" s="41"/>
      <c r="AQ339" s="41"/>
      <c r="AR339" s="41"/>
    </row>
    <row r="340" spans="1:44" x14ac:dyDescent="0.2">
      <c r="V340" s="41"/>
      <c r="W340" s="41"/>
      <c r="X340" s="41"/>
      <c r="Y340" s="41"/>
      <c r="Z340" s="41"/>
      <c r="AA340" s="223"/>
      <c r="AB340" s="77"/>
      <c r="AC340" s="41"/>
      <c r="AD340" s="41"/>
      <c r="AE340" s="41"/>
      <c r="AF340" s="41"/>
      <c r="AG340" s="41"/>
      <c r="AH340" s="41"/>
      <c r="AI340" s="41"/>
      <c r="AJ340" s="41"/>
      <c r="AK340" s="41"/>
      <c r="AL340" s="41"/>
      <c r="AM340" s="41"/>
      <c r="AN340" s="41"/>
      <c r="AO340" s="41"/>
      <c r="AP340" s="41"/>
      <c r="AQ340" s="41"/>
      <c r="AR340" s="41"/>
    </row>
    <row r="341" spans="1:44" x14ac:dyDescent="0.2">
      <c r="V341" s="41"/>
      <c r="W341" s="41"/>
      <c r="X341" s="41"/>
      <c r="Y341" s="41"/>
      <c r="Z341" s="41"/>
      <c r="AA341" s="223"/>
      <c r="AB341" s="77"/>
      <c r="AC341" s="41"/>
      <c r="AD341" s="41"/>
      <c r="AE341" s="41"/>
      <c r="AF341" s="41"/>
      <c r="AG341" s="41"/>
      <c r="AH341" s="41"/>
      <c r="AI341" s="41"/>
      <c r="AJ341" s="41"/>
      <c r="AK341" s="41"/>
      <c r="AL341" s="41"/>
      <c r="AM341" s="41"/>
      <c r="AN341" s="41"/>
      <c r="AO341" s="41"/>
      <c r="AP341" s="41"/>
      <c r="AQ341" s="41"/>
      <c r="AR341" s="41"/>
    </row>
    <row r="342" spans="1:44" x14ac:dyDescent="0.2">
      <c r="V342" s="41"/>
      <c r="W342" s="41"/>
      <c r="X342" s="41"/>
      <c r="Y342" s="41"/>
      <c r="Z342" s="41"/>
      <c r="AA342" s="223"/>
      <c r="AB342" s="77"/>
      <c r="AC342" s="41"/>
      <c r="AD342" s="41"/>
      <c r="AE342" s="41"/>
      <c r="AF342" s="41"/>
      <c r="AG342" s="41"/>
      <c r="AH342" s="41"/>
      <c r="AI342" s="41"/>
      <c r="AJ342" s="41"/>
      <c r="AK342" s="41"/>
      <c r="AL342" s="41"/>
      <c r="AM342" s="41"/>
      <c r="AN342" s="41"/>
      <c r="AO342" s="41"/>
      <c r="AP342" s="41"/>
      <c r="AQ342" s="41"/>
      <c r="AR342" s="41"/>
    </row>
    <row r="343" spans="1:44" x14ac:dyDescent="0.2">
      <c r="V343" s="41"/>
      <c r="W343" s="41"/>
      <c r="X343" s="41"/>
      <c r="Y343" s="41"/>
      <c r="Z343" s="41"/>
      <c r="AA343" s="223"/>
      <c r="AB343" s="77"/>
      <c r="AC343" s="41"/>
      <c r="AD343" s="41"/>
      <c r="AE343" s="41"/>
      <c r="AF343" s="41"/>
      <c r="AG343" s="41"/>
      <c r="AH343" s="41"/>
      <c r="AI343" s="41"/>
      <c r="AJ343" s="41"/>
      <c r="AK343" s="41"/>
      <c r="AL343" s="41"/>
      <c r="AM343" s="41"/>
      <c r="AN343" s="41"/>
      <c r="AO343" s="41"/>
      <c r="AP343" s="41"/>
      <c r="AQ343" s="41"/>
      <c r="AR343" s="41"/>
    </row>
    <row r="344" spans="1:44" x14ac:dyDescent="0.2">
      <c r="V344" s="41"/>
      <c r="W344" s="41"/>
      <c r="X344" s="41"/>
      <c r="Y344" s="41"/>
      <c r="Z344" s="41"/>
      <c r="AA344" s="223"/>
      <c r="AB344" s="77"/>
      <c r="AC344" s="41"/>
      <c r="AD344" s="41"/>
      <c r="AE344" s="41"/>
      <c r="AF344" s="41"/>
      <c r="AG344" s="41"/>
      <c r="AH344" s="41"/>
      <c r="AI344" s="41"/>
      <c r="AJ344" s="41"/>
      <c r="AK344" s="41"/>
      <c r="AL344" s="41"/>
      <c r="AM344" s="41"/>
      <c r="AN344" s="41"/>
      <c r="AO344" s="41"/>
      <c r="AP344" s="41"/>
      <c r="AQ344" s="41"/>
      <c r="AR344" s="41"/>
    </row>
    <row r="345" spans="1:44" x14ac:dyDescent="0.2">
      <c r="V345" s="41"/>
      <c r="W345" s="41"/>
      <c r="X345" s="41"/>
      <c r="Y345" s="41"/>
      <c r="Z345" s="41"/>
      <c r="AA345" s="223"/>
      <c r="AB345" s="77"/>
      <c r="AC345" s="41"/>
      <c r="AD345" s="41"/>
      <c r="AE345" s="41"/>
      <c r="AF345" s="41"/>
      <c r="AG345" s="41"/>
      <c r="AH345" s="41"/>
      <c r="AI345" s="41"/>
      <c r="AJ345" s="41"/>
      <c r="AK345" s="41"/>
      <c r="AL345" s="41"/>
      <c r="AM345" s="41"/>
      <c r="AN345" s="41"/>
      <c r="AO345" s="41"/>
      <c r="AP345" s="41"/>
      <c r="AQ345" s="41"/>
      <c r="AR345" s="41"/>
    </row>
    <row r="346" spans="1:44" x14ac:dyDescent="0.2">
      <c r="V346" s="41"/>
      <c r="W346" s="41"/>
      <c r="X346" s="41"/>
      <c r="Y346" s="41"/>
      <c r="Z346" s="41"/>
      <c r="AA346" s="223"/>
      <c r="AB346" s="77"/>
      <c r="AC346" s="41"/>
      <c r="AD346" s="41"/>
      <c r="AE346" s="41"/>
      <c r="AF346" s="41"/>
      <c r="AG346" s="41"/>
      <c r="AH346" s="41"/>
      <c r="AI346" s="41"/>
      <c r="AJ346" s="41"/>
      <c r="AK346" s="41"/>
      <c r="AL346" s="41"/>
      <c r="AM346" s="41"/>
      <c r="AN346" s="41"/>
      <c r="AO346" s="41"/>
      <c r="AP346" s="41"/>
      <c r="AQ346" s="41"/>
      <c r="AR346" s="41"/>
    </row>
    <row r="347" spans="1:44" x14ac:dyDescent="0.2">
      <c r="V347" s="41"/>
      <c r="W347" s="41"/>
      <c r="X347" s="41"/>
      <c r="Y347" s="41"/>
      <c r="Z347" s="41"/>
      <c r="AA347" s="223"/>
      <c r="AB347" s="77"/>
      <c r="AC347" s="41"/>
      <c r="AD347" s="41"/>
      <c r="AE347" s="41"/>
      <c r="AF347" s="41"/>
      <c r="AG347" s="41"/>
      <c r="AH347" s="41"/>
      <c r="AI347" s="41"/>
      <c r="AJ347" s="41"/>
      <c r="AK347" s="41"/>
      <c r="AL347" s="41"/>
      <c r="AM347" s="41"/>
      <c r="AN347" s="41"/>
      <c r="AO347" s="41"/>
      <c r="AP347" s="41"/>
      <c r="AQ347" s="41"/>
      <c r="AR347" s="41"/>
    </row>
    <row r="348" spans="1:44" x14ac:dyDescent="0.2">
      <c r="V348" s="41"/>
      <c r="W348" s="83"/>
      <c r="X348" s="83"/>
      <c r="Y348" s="83"/>
      <c r="AB348" s="77"/>
    </row>
    <row r="349" spans="1:44" x14ac:dyDescent="0.2">
      <c r="V349" s="41"/>
      <c r="W349" s="83"/>
      <c r="X349" s="83"/>
      <c r="Y349" s="83"/>
      <c r="AB349" s="77"/>
    </row>
    <row r="350" spans="1:44" x14ac:dyDescent="0.2">
      <c r="V350" s="41"/>
      <c r="W350" s="83"/>
      <c r="X350" s="83"/>
      <c r="Y350" s="83"/>
      <c r="AB350" s="77"/>
    </row>
    <row r="351" spans="1:44" x14ac:dyDescent="0.2">
      <c r="V351" s="41"/>
      <c r="W351" s="83"/>
      <c r="X351" s="83"/>
      <c r="Y351" s="83"/>
      <c r="AB351" s="77"/>
    </row>
    <row r="352" spans="1:44" s="85" customFormat="1" x14ac:dyDescent="0.2">
      <c r="A352" s="11"/>
      <c r="B352" s="11"/>
      <c r="C352" s="17"/>
      <c r="D352" s="26"/>
      <c r="E352" s="27"/>
      <c r="F352" s="38"/>
      <c r="G352" s="39"/>
      <c r="H352" s="30"/>
      <c r="I352" s="40"/>
      <c r="J352" s="41"/>
      <c r="K352" s="43"/>
      <c r="L352" s="41"/>
      <c r="M352" s="41"/>
      <c r="N352" s="51"/>
      <c r="O352" s="41"/>
      <c r="P352" s="41"/>
      <c r="Q352" s="60"/>
      <c r="R352" s="20"/>
      <c r="S352" s="11"/>
      <c r="T352" s="70"/>
      <c r="U352" s="70"/>
      <c r="V352" s="41"/>
      <c r="W352" s="83"/>
      <c r="X352" s="83"/>
      <c r="Y352" s="83"/>
      <c r="AA352" s="207"/>
      <c r="AB352" s="77"/>
      <c r="AC352" s="75"/>
      <c r="AD352" s="75"/>
      <c r="AE352" s="75"/>
      <c r="AF352" s="75"/>
      <c r="AG352" s="75"/>
      <c r="AH352" s="75"/>
      <c r="AI352" s="75"/>
      <c r="AJ352" s="75"/>
      <c r="AK352" s="75"/>
      <c r="AL352" s="75"/>
      <c r="AM352" s="75"/>
      <c r="AN352" s="75"/>
      <c r="AO352" s="75"/>
      <c r="AP352" s="75"/>
      <c r="AQ352"/>
      <c r="AR352"/>
    </row>
    <row r="353" spans="1:44" s="85" customFormat="1" x14ac:dyDescent="0.2">
      <c r="A353" s="11"/>
      <c r="B353" s="11"/>
      <c r="C353" s="17"/>
      <c r="D353" s="26"/>
      <c r="E353" s="27"/>
      <c r="F353" s="38"/>
      <c r="G353" s="39"/>
      <c r="H353" s="30"/>
      <c r="I353" s="40"/>
      <c r="J353" s="41"/>
      <c r="K353" s="43"/>
      <c r="L353" s="41"/>
      <c r="M353" s="41"/>
      <c r="N353" s="51"/>
      <c r="O353" s="41"/>
      <c r="P353" s="41"/>
      <c r="Q353" s="60"/>
      <c r="R353" s="20"/>
      <c r="S353" s="11"/>
      <c r="T353" s="70"/>
      <c r="U353" s="70"/>
      <c r="V353" s="41"/>
      <c r="W353" s="83"/>
      <c r="X353" s="83"/>
      <c r="Y353" s="83"/>
      <c r="AA353" s="207"/>
      <c r="AB353" s="77"/>
      <c r="AC353" s="75"/>
      <c r="AD353" s="75"/>
      <c r="AE353" s="75"/>
      <c r="AF353" s="75"/>
      <c r="AG353" s="75"/>
      <c r="AH353" s="75"/>
      <c r="AI353" s="75"/>
      <c r="AJ353" s="75"/>
      <c r="AK353" s="75"/>
      <c r="AL353" s="75"/>
      <c r="AM353" s="75"/>
      <c r="AN353" s="75"/>
      <c r="AO353" s="75"/>
      <c r="AP353" s="75"/>
      <c r="AQ353"/>
      <c r="AR353"/>
    </row>
    <row r="354" spans="1:44" s="85" customFormat="1" x14ac:dyDescent="0.2">
      <c r="A354" s="11"/>
      <c r="B354" s="11"/>
      <c r="C354" s="17"/>
      <c r="D354" s="26"/>
      <c r="E354" s="27"/>
      <c r="F354" s="38"/>
      <c r="G354" s="39"/>
      <c r="H354" s="30"/>
      <c r="I354" s="40"/>
      <c r="J354" s="41"/>
      <c r="K354" s="43"/>
      <c r="L354" s="41"/>
      <c r="M354" s="41"/>
      <c r="N354" s="51"/>
      <c r="O354" s="41"/>
      <c r="P354" s="41"/>
      <c r="Q354" s="60"/>
      <c r="R354" s="20"/>
      <c r="S354" s="11"/>
      <c r="T354" s="70"/>
      <c r="U354" s="70"/>
      <c r="V354" s="41"/>
      <c r="W354" s="83"/>
      <c r="X354" s="83"/>
      <c r="Y354" s="83"/>
      <c r="AA354" s="207"/>
      <c r="AB354" s="77"/>
      <c r="AC354" s="75"/>
      <c r="AD354" s="75"/>
      <c r="AE354" s="75"/>
      <c r="AF354" s="75"/>
      <c r="AG354" s="75"/>
      <c r="AH354" s="75"/>
      <c r="AI354" s="75"/>
      <c r="AJ354" s="75"/>
      <c r="AK354" s="75"/>
      <c r="AL354" s="75"/>
      <c r="AM354" s="75"/>
      <c r="AN354" s="75"/>
      <c r="AO354" s="75"/>
      <c r="AP354" s="75"/>
      <c r="AQ354"/>
      <c r="AR354"/>
    </row>
    <row r="355" spans="1:44" s="85" customFormat="1" x14ac:dyDescent="0.2">
      <c r="A355" s="11"/>
      <c r="B355" s="11"/>
      <c r="C355" s="17"/>
      <c r="D355" s="26"/>
      <c r="E355" s="27"/>
      <c r="F355" s="38"/>
      <c r="G355" s="39"/>
      <c r="H355" s="30"/>
      <c r="I355" s="40"/>
      <c r="J355" s="41"/>
      <c r="K355" s="43"/>
      <c r="L355" s="41"/>
      <c r="M355" s="41"/>
      <c r="N355" s="51"/>
      <c r="O355" s="41"/>
      <c r="P355" s="41"/>
      <c r="Q355" s="60"/>
      <c r="R355" s="20"/>
      <c r="S355" s="11"/>
      <c r="T355" s="70"/>
      <c r="U355" s="70"/>
      <c r="V355" s="41"/>
      <c r="W355" s="83"/>
      <c r="X355" s="83"/>
      <c r="Y355" s="83"/>
      <c r="AA355" s="207"/>
      <c r="AB355" s="77"/>
      <c r="AC355" s="75"/>
      <c r="AD355" s="75"/>
      <c r="AE355" s="75"/>
      <c r="AF355" s="75"/>
      <c r="AG355" s="75"/>
      <c r="AH355" s="75"/>
      <c r="AI355" s="75"/>
      <c r="AJ355" s="75"/>
      <c r="AK355" s="75"/>
      <c r="AL355" s="75"/>
      <c r="AM355" s="75"/>
      <c r="AN355" s="75"/>
      <c r="AO355" s="75"/>
      <c r="AP355" s="75"/>
      <c r="AQ355"/>
      <c r="AR355"/>
    </row>
    <row r="356" spans="1:44" s="85" customFormat="1" x14ac:dyDescent="0.2">
      <c r="A356" s="11"/>
      <c r="B356" s="11"/>
      <c r="C356" s="17"/>
      <c r="D356" s="26"/>
      <c r="E356" s="27"/>
      <c r="F356" s="38"/>
      <c r="G356" s="39"/>
      <c r="H356" s="30"/>
      <c r="I356" s="40"/>
      <c r="J356" s="41"/>
      <c r="K356" s="43"/>
      <c r="L356" s="41"/>
      <c r="M356" s="41"/>
      <c r="N356" s="51"/>
      <c r="O356" s="41"/>
      <c r="P356" s="41"/>
      <c r="Q356" s="60"/>
      <c r="R356" s="20"/>
      <c r="S356" s="11"/>
      <c r="T356" s="70"/>
      <c r="U356" s="70"/>
      <c r="V356" s="41"/>
      <c r="W356" s="83"/>
      <c r="X356" s="83"/>
      <c r="Y356" s="83"/>
      <c r="AA356" s="207"/>
      <c r="AB356" s="77"/>
      <c r="AC356" s="75"/>
      <c r="AD356" s="75"/>
      <c r="AE356" s="75"/>
      <c r="AF356" s="75"/>
      <c r="AG356" s="75"/>
      <c r="AH356" s="75"/>
      <c r="AI356" s="75"/>
      <c r="AJ356" s="75"/>
      <c r="AK356" s="75"/>
      <c r="AL356" s="75"/>
      <c r="AM356" s="75"/>
      <c r="AN356" s="75"/>
      <c r="AO356" s="75"/>
      <c r="AP356" s="75"/>
      <c r="AQ356"/>
      <c r="AR356"/>
    </row>
    <row r="357" spans="1:44" s="85" customFormat="1" x14ac:dyDescent="0.2">
      <c r="A357" s="11"/>
      <c r="B357" s="11"/>
      <c r="C357" s="17"/>
      <c r="D357" s="26"/>
      <c r="E357" s="27"/>
      <c r="F357" s="38"/>
      <c r="G357" s="39"/>
      <c r="H357" s="30"/>
      <c r="I357" s="40"/>
      <c r="J357" s="41"/>
      <c r="K357" s="43"/>
      <c r="L357" s="41"/>
      <c r="M357" s="41"/>
      <c r="N357" s="51"/>
      <c r="O357" s="41"/>
      <c r="P357" s="41"/>
      <c r="Q357" s="60"/>
      <c r="R357" s="20"/>
      <c r="S357" s="11"/>
      <c r="T357" s="70"/>
      <c r="U357" s="70"/>
      <c r="V357" s="41"/>
      <c r="W357" s="83"/>
      <c r="X357" s="83"/>
      <c r="Y357" s="83"/>
      <c r="AA357" s="207"/>
      <c r="AB357" s="77"/>
      <c r="AC357" s="75"/>
      <c r="AD357" s="75"/>
      <c r="AE357" s="75"/>
      <c r="AF357" s="75"/>
      <c r="AG357" s="75"/>
      <c r="AH357" s="75"/>
      <c r="AI357" s="75"/>
      <c r="AJ357" s="75"/>
      <c r="AK357" s="75"/>
      <c r="AL357" s="75"/>
      <c r="AM357" s="75"/>
      <c r="AN357" s="75"/>
      <c r="AO357" s="75"/>
      <c r="AP357" s="75"/>
      <c r="AQ357"/>
      <c r="AR357"/>
    </row>
    <row r="358" spans="1:44" s="85" customFormat="1" x14ac:dyDescent="0.2">
      <c r="A358" s="11"/>
      <c r="B358" s="11"/>
      <c r="C358" s="17"/>
      <c r="D358" s="26"/>
      <c r="E358" s="27"/>
      <c r="F358" s="38"/>
      <c r="G358" s="39"/>
      <c r="H358" s="30"/>
      <c r="I358" s="40"/>
      <c r="J358" s="41"/>
      <c r="K358" s="43"/>
      <c r="L358" s="41"/>
      <c r="M358" s="41"/>
      <c r="N358" s="51"/>
      <c r="O358" s="41"/>
      <c r="P358" s="41"/>
      <c r="Q358" s="60"/>
      <c r="R358" s="20"/>
      <c r="S358" s="11"/>
      <c r="T358" s="70"/>
      <c r="U358" s="70"/>
      <c r="V358" s="41"/>
      <c r="W358" s="83"/>
      <c r="X358" s="83"/>
      <c r="Y358" s="83"/>
      <c r="AA358" s="207"/>
      <c r="AB358" s="77"/>
      <c r="AC358" s="75"/>
      <c r="AD358" s="75"/>
      <c r="AE358" s="75"/>
      <c r="AF358" s="75"/>
      <c r="AG358" s="75"/>
      <c r="AH358" s="75"/>
      <c r="AI358" s="75"/>
      <c r="AJ358" s="75"/>
      <c r="AK358" s="75"/>
      <c r="AL358" s="75"/>
      <c r="AM358" s="75"/>
      <c r="AN358" s="75"/>
      <c r="AO358" s="75"/>
      <c r="AP358" s="75"/>
      <c r="AQ358"/>
      <c r="AR358"/>
    </row>
    <row r="359" spans="1:44" s="85" customFormat="1" x14ac:dyDescent="0.2">
      <c r="A359" s="11"/>
      <c r="B359" s="11"/>
      <c r="C359" s="17"/>
      <c r="D359" s="26"/>
      <c r="E359" s="27"/>
      <c r="F359" s="38"/>
      <c r="G359" s="39"/>
      <c r="H359" s="30"/>
      <c r="I359" s="40"/>
      <c r="J359" s="41"/>
      <c r="K359" s="43"/>
      <c r="L359" s="41"/>
      <c r="M359" s="41"/>
      <c r="N359" s="51"/>
      <c r="O359" s="41"/>
      <c r="P359" s="41"/>
      <c r="Q359" s="60"/>
      <c r="R359" s="20"/>
      <c r="S359" s="11"/>
      <c r="T359" s="70"/>
      <c r="U359" s="70"/>
      <c r="V359" s="41"/>
      <c r="W359" s="83"/>
      <c r="X359" s="83"/>
      <c r="Y359" s="83"/>
      <c r="AA359" s="207"/>
      <c r="AB359" s="77"/>
      <c r="AC359" s="75"/>
      <c r="AD359" s="75"/>
      <c r="AE359" s="75"/>
      <c r="AF359" s="75"/>
      <c r="AG359" s="75"/>
      <c r="AH359" s="75"/>
      <c r="AI359" s="75"/>
      <c r="AJ359" s="75"/>
      <c r="AK359" s="75"/>
      <c r="AL359" s="75"/>
      <c r="AM359" s="75"/>
      <c r="AN359" s="75"/>
      <c r="AO359" s="75"/>
      <c r="AP359" s="75"/>
      <c r="AQ359"/>
      <c r="AR359"/>
    </row>
    <row r="360" spans="1:44" s="85" customFormat="1" x14ac:dyDescent="0.2">
      <c r="A360" s="11"/>
      <c r="B360" s="11"/>
      <c r="C360" s="17"/>
      <c r="D360" s="26"/>
      <c r="E360" s="27"/>
      <c r="F360" s="38"/>
      <c r="G360" s="39"/>
      <c r="H360" s="30"/>
      <c r="I360" s="40"/>
      <c r="J360" s="41"/>
      <c r="K360" s="43"/>
      <c r="L360" s="41"/>
      <c r="M360" s="41"/>
      <c r="N360" s="51"/>
      <c r="O360" s="41"/>
      <c r="P360" s="41"/>
      <c r="Q360" s="60"/>
      <c r="R360" s="20"/>
      <c r="S360" s="11"/>
      <c r="T360" s="70"/>
      <c r="U360" s="70"/>
      <c r="V360" s="41"/>
      <c r="W360" s="83"/>
      <c r="X360" s="83"/>
      <c r="Y360" s="83"/>
      <c r="AA360" s="207"/>
      <c r="AB360" s="77"/>
      <c r="AC360" s="75"/>
      <c r="AD360" s="75"/>
      <c r="AE360" s="75"/>
      <c r="AF360" s="75"/>
      <c r="AG360" s="75"/>
      <c r="AH360" s="75"/>
      <c r="AI360" s="75"/>
      <c r="AJ360" s="75"/>
      <c r="AK360" s="75"/>
      <c r="AL360" s="75"/>
      <c r="AM360" s="75"/>
      <c r="AN360" s="75"/>
      <c r="AO360" s="75"/>
      <c r="AP360" s="75"/>
      <c r="AQ360"/>
      <c r="AR360"/>
    </row>
    <row r="361" spans="1:44" s="85" customFormat="1" x14ac:dyDescent="0.2">
      <c r="A361" s="11"/>
      <c r="B361" s="11"/>
      <c r="C361" s="17"/>
      <c r="D361" s="26"/>
      <c r="E361" s="27"/>
      <c r="F361" s="38"/>
      <c r="G361" s="39"/>
      <c r="H361" s="30"/>
      <c r="I361" s="40"/>
      <c r="J361" s="41"/>
      <c r="K361" s="43"/>
      <c r="L361" s="41"/>
      <c r="M361" s="41"/>
      <c r="N361" s="51"/>
      <c r="O361" s="41"/>
      <c r="P361" s="41"/>
      <c r="Q361" s="60"/>
      <c r="R361" s="20"/>
      <c r="S361" s="11"/>
      <c r="T361" s="70"/>
      <c r="U361" s="70"/>
      <c r="V361" s="41"/>
      <c r="W361" s="83"/>
      <c r="X361" s="83"/>
      <c r="Y361" s="83"/>
      <c r="AA361" s="207"/>
      <c r="AB361" s="77"/>
      <c r="AC361" s="75"/>
      <c r="AD361" s="75"/>
      <c r="AE361" s="75"/>
      <c r="AF361" s="75"/>
      <c r="AG361" s="75"/>
      <c r="AH361" s="75"/>
      <c r="AI361" s="75"/>
      <c r="AJ361" s="75"/>
      <c r="AK361" s="75"/>
      <c r="AL361" s="75"/>
      <c r="AM361" s="75"/>
      <c r="AN361" s="75"/>
      <c r="AO361" s="75"/>
      <c r="AP361" s="75"/>
      <c r="AQ361"/>
      <c r="AR361"/>
    </row>
    <row r="362" spans="1:44" s="85" customFormat="1" x14ac:dyDescent="0.2">
      <c r="A362" s="11"/>
      <c r="B362" s="11"/>
      <c r="C362" s="17"/>
      <c r="D362" s="26"/>
      <c r="E362" s="27"/>
      <c r="F362" s="38"/>
      <c r="G362" s="39"/>
      <c r="H362" s="30"/>
      <c r="I362" s="40"/>
      <c r="J362" s="41"/>
      <c r="K362" s="43"/>
      <c r="L362" s="41"/>
      <c r="M362" s="41"/>
      <c r="N362" s="51"/>
      <c r="O362" s="41"/>
      <c r="P362" s="41"/>
      <c r="Q362" s="60"/>
      <c r="R362" s="20"/>
      <c r="S362" s="11"/>
      <c r="T362" s="70"/>
      <c r="U362" s="70"/>
      <c r="V362" s="41"/>
      <c r="W362" s="83"/>
      <c r="X362" s="83"/>
      <c r="Y362" s="83"/>
      <c r="AA362" s="207"/>
      <c r="AB362" s="77"/>
      <c r="AC362" s="75"/>
      <c r="AD362" s="75"/>
      <c r="AE362" s="75"/>
      <c r="AF362" s="75"/>
      <c r="AG362" s="75"/>
      <c r="AH362" s="75"/>
      <c r="AI362" s="75"/>
      <c r="AJ362" s="75"/>
      <c r="AK362" s="75"/>
      <c r="AL362" s="75"/>
      <c r="AM362" s="75"/>
      <c r="AN362" s="75"/>
      <c r="AO362" s="75"/>
      <c r="AP362" s="75"/>
      <c r="AQ362"/>
      <c r="AR362"/>
    </row>
    <row r="363" spans="1:44" s="85" customFormat="1" x14ac:dyDescent="0.2">
      <c r="A363" s="11"/>
      <c r="B363" s="11"/>
      <c r="C363" s="17"/>
      <c r="D363" s="26"/>
      <c r="E363" s="27"/>
      <c r="F363" s="38"/>
      <c r="G363" s="39"/>
      <c r="H363" s="30"/>
      <c r="I363" s="40"/>
      <c r="J363" s="41"/>
      <c r="K363" s="43"/>
      <c r="L363" s="41"/>
      <c r="M363" s="41"/>
      <c r="N363" s="51"/>
      <c r="O363" s="41"/>
      <c r="P363" s="41"/>
      <c r="Q363" s="60"/>
      <c r="R363" s="20"/>
      <c r="S363" s="11"/>
      <c r="T363" s="70"/>
      <c r="U363" s="70"/>
      <c r="V363" s="41"/>
      <c r="W363" s="83"/>
      <c r="X363" s="83"/>
      <c r="Y363" s="83"/>
      <c r="AA363" s="207"/>
      <c r="AB363" s="77"/>
      <c r="AC363" s="75"/>
      <c r="AD363" s="75"/>
      <c r="AE363" s="75"/>
      <c r="AF363" s="75"/>
      <c r="AG363" s="75"/>
      <c r="AH363" s="75"/>
      <c r="AI363" s="75"/>
      <c r="AJ363" s="75"/>
      <c r="AK363" s="75"/>
      <c r="AL363" s="75"/>
      <c r="AM363" s="75"/>
      <c r="AN363" s="75"/>
      <c r="AO363" s="75"/>
      <c r="AP363" s="75"/>
      <c r="AQ363"/>
      <c r="AR363"/>
    </row>
    <row r="364" spans="1:44" s="85" customFormat="1" x14ac:dyDescent="0.2">
      <c r="A364" s="11"/>
      <c r="B364" s="11"/>
      <c r="C364" s="17"/>
      <c r="D364" s="26"/>
      <c r="E364" s="27"/>
      <c r="F364" s="38"/>
      <c r="G364" s="39"/>
      <c r="H364" s="30"/>
      <c r="I364" s="40"/>
      <c r="J364" s="41"/>
      <c r="K364" s="43"/>
      <c r="L364" s="41"/>
      <c r="M364" s="41"/>
      <c r="N364" s="51"/>
      <c r="O364" s="41"/>
      <c r="P364" s="41"/>
      <c r="Q364" s="60"/>
      <c r="R364" s="20"/>
      <c r="S364" s="11"/>
      <c r="T364" s="70"/>
      <c r="U364" s="70"/>
      <c r="V364" s="41"/>
      <c r="W364" s="83"/>
      <c r="X364" s="83"/>
      <c r="Y364" s="83"/>
      <c r="AA364" s="207"/>
      <c r="AB364" s="77"/>
      <c r="AC364" s="75"/>
      <c r="AD364" s="75"/>
      <c r="AE364" s="75"/>
      <c r="AF364" s="75"/>
      <c r="AG364" s="75"/>
      <c r="AH364" s="75"/>
      <c r="AI364" s="75"/>
      <c r="AJ364" s="75"/>
      <c r="AK364" s="75"/>
      <c r="AL364" s="75"/>
      <c r="AM364" s="75"/>
      <c r="AN364" s="75"/>
      <c r="AO364" s="75"/>
      <c r="AP364" s="75"/>
      <c r="AQ364"/>
      <c r="AR364"/>
    </row>
    <row r="365" spans="1:44" s="85" customFormat="1" x14ac:dyDescent="0.2">
      <c r="A365" s="11"/>
      <c r="B365" s="11"/>
      <c r="C365" s="17"/>
      <c r="D365" s="26"/>
      <c r="E365" s="27"/>
      <c r="F365" s="38"/>
      <c r="G365" s="39"/>
      <c r="H365" s="30"/>
      <c r="I365" s="40"/>
      <c r="J365" s="41"/>
      <c r="K365" s="43"/>
      <c r="L365" s="41"/>
      <c r="M365" s="41"/>
      <c r="N365" s="51"/>
      <c r="O365" s="41"/>
      <c r="P365" s="41"/>
      <c r="Q365" s="60"/>
      <c r="R365" s="20"/>
      <c r="S365" s="11"/>
      <c r="T365" s="70"/>
      <c r="U365" s="70"/>
      <c r="V365" s="41"/>
      <c r="W365" s="83"/>
      <c r="X365" s="83"/>
      <c r="Y365" s="83"/>
      <c r="AA365" s="207"/>
      <c r="AB365" s="77"/>
      <c r="AC365" s="75"/>
      <c r="AD365" s="75"/>
      <c r="AE365" s="75"/>
      <c r="AF365" s="75"/>
      <c r="AG365" s="75"/>
      <c r="AH365" s="75"/>
      <c r="AI365" s="75"/>
      <c r="AJ365" s="75"/>
      <c r="AK365" s="75"/>
      <c r="AL365" s="75"/>
      <c r="AM365" s="75"/>
      <c r="AN365" s="75"/>
      <c r="AO365" s="75"/>
      <c r="AP365" s="75"/>
      <c r="AQ365"/>
      <c r="AR365"/>
    </row>
    <row r="366" spans="1:44" s="85" customFormat="1" x14ac:dyDescent="0.2">
      <c r="A366" s="11"/>
      <c r="B366" s="11"/>
      <c r="C366" s="17"/>
      <c r="D366" s="26"/>
      <c r="E366" s="27"/>
      <c r="F366" s="38"/>
      <c r="G366" s="39"/>
      <c r="H366" s="30"/>
      <c r="I366" s="40"/>
      <c r="J366" s="41"/>
      <c r="K366" s="43"/>
      <c r="L366" s="41"/>
      <c r="M366" s="41"/>
      <c r="N366" s="51"/>
      <c r="O366" s="41"/>
      <c r="P366" s="41"/>
      <c r="Q366" s="60"/>
      <c r="R366" s="20"/>
      <c r="S366" s="11"/>
      <c r="T366" s="70"/>
      <c r="U366" s="70"/>
      <c r="V366" s="41"/>
      <c r="W366" s="83"/>
      <c r="X366" s="83"/>
      <c r="Y366" s="83"/>
      <c r="AA366" s="207"/>
      <c r="AB366" s="77"/>
      <c r="AC366" s="75"/>
      <c r="AD366" s="75"/>
      <c r="AE366" s="75"/>
      <c r="AF366" s="75"/>
      <c r="AG366" s="75"/>
      <c r="AH366" s="75"/>
      <c r="AI366" s="75"/>
      <c r="AJ366" s="75"/>
      <c r="AK366" s="75"/>
      <c r="AL366" s="75"/>
      <c r="AM366" s="75"/>
      <c r="AN366" s="75"/>
      <c r="AO366" s="75"/>
      <c r="AP366" s="75"/>
      <c r="AQ366"/>
      <c r="AR366"/>
    </row>
    <row r="367" spans="1:44" s="85" customFormat="1" x14ac:dyDescent="0.2">
      <c r="A367" s="11"/>
      <c r="B367" s="11"/>
      <c r="C367" s="17"/>
      <c r="D367" s="26"/>
      <c r="E367" s="27"/>
      <c r="F367" s="38"/>
      <c r="G367" s="39"/>
      <c r="H367" s="30"/>
      <c r="I367" s="40"/>
      <c r="J367" s="41"/>
      <c r="K367" s="43"/>
      <c r="L367" s="41"/>
      <c r="M367" s="41"/>
      <c r="N367" s="51"/>
      <c r="O367" s="41"/>
      <c r="P367" s="41"/>
      <c r="Q367" s="60"/>
      <c r="R367" s="20"/>
      <c r="S367" s="11"/>
      <c r="T367" s="70"/>
      <c r="U367" s="70"/>
      <c r="V367" s="41"/>
      <c r="W367" s="83"/>
      <c r="X367" s="83"/>
      <c r="Y367" s="83"/>
      <c r="AA367" s="207"/>
      <c r="AB367" s="77"/>
      <c r="AC367" s="75"/>
      <c r="AD367" s="75"/>
      <c r="AE367" s="75"/>
      <c r="AF367" s="75"/>
      <c r="AG367" s="75"/>
      <c r="AH367" s="75"/>
      <c r="AI367" s="75"/>
      <c r="AJ367" s="75"/>
      <c r="AK367" s="75"/>
      <c r="AL367" s="75"/>
      <c r="AM367" s="75"/>
      <c r="AN367" s="75"/>
      <c r="AO367" s="75"/>
      <c r="AP367" s="75"/>
      <c r="AQ367"/>
      <c r="AR367"/>
    </row>
    <row r="368" spans="1:44" s="85" customFormat="1" x14ac:dyDescent="0.2">
      <c r="A368" s="11"/>
      <c r="B368" s="11"/>
      <c r="C368" s="17"/>
      <c r="D368" s="26"/>
      <c r="E368" s="27"/>
      <c r="F368" s="38"/>
      <c r="G368" s="39"/>
      <c r="H368" s="30"/>
      <c r="I368" s="40"/>
      <c r="J368" s="41"/>
      <c r="K368" s="43"/>
      <c r="L368" s="41"/>
      <c r="M368" s="41"/>
      <c r="N368" s="51"/>
      <c r="O368" s="41"/>
      <c r="P368" s="41"/>
      <c r="Q368" s="60"/>
      <c r="R368" s="20"/>
      <c r="S368" s="11"/>
      <c r="T368" s="70"/>
      <c r="U368" s="70"/>
      <c r="V368" s="41"/>
      <c r="W368" s="83"/>
      <c r="X368" s="83"/>
      <c r="Y368" s="83"/>
      <c r="AA368" s="207"/>
      <c r="AB368" s="77"/>
      <c r="AC368" s="75"/>
      <c r="AD368" s="75"/>
      <c r="AE368" s="75"/>
      <c r="AF368" s="75"/>
      <c r="AG368" s="75"/>
      <c r="AH368" s="75"/>
      <c r="AI368" s="75"/>
      <c r="AJ368" s="75"/>
      <c r="AK368" s="75"/>
      <c r="AL368" s="75"/>
      <c r="AM368" s="75"/>
      <c r="AN368" s="75"/>
      <c r="AO368" s="75"/>
      <c r="AP368" s="75"/>
      <c r="AQ368"/>
      <c r="AR368"/>
    </row>
    <row r="369" spans="1:44" s="85" customFormat="1" x14ac:dyDescent="0.2">
      <c r="A369" s="11"/>
      <c r="B369" s="11"/>
      <c r="C369" s="17"/>
      <c r="D369" s="26"/>
      <c r="E369" s="27"/>
      <c r="F369" s="38"/>
      <c r="G369" s="39"/>
      <c r="H369" s="30"/>
      <c r="I369" s="40"/>
      <c r="J369" s="41"/>
      <c r="K369" s="43"/>
      <c r="L369" s="41"/>
      <c r="M369" s="41"/>
      <c r="N369" s="51"/>
      <c r="O369" s="41"/>
      <c r="P369" s="41"/>
      <c r="Q369" s="60"/>
      <c r="R369" s="20"/>
      <c r="S369" s="11"/>
      <c r="T369" s="70"/>
      <c r="U369" s="70"/>
      <c r="V369" s="41"/>
      <c r="W369" s="83"/>
      <c r="X369" s="83"/>
      <c r="Y369" s="83"/>
      <c r="AA369" s="207"/>
      <c r="AB369" s="77"/>
      <c r="AC369" s="75"/>
      <c r="AD369" s="75"/>
      <c r="AE369" s="75"/>
      <c r="AF369" s="75"/>
      <c r="AG369" s="75"/>
      <c r="AH369" s="75"/>
      <c r="AI369" s="75"/>
      <c r="AJ369" s="75"/>
      <c r="AK369" s="75"/>
      <c r="AL369" s="75"/>
      <c r="AM369" s="75"/>
      <c r="AN369" s="75"/>
      <c r="AO369" s="75"/>
      <c r="AP369" s="75"/>
      <c r="AQ369"/>
      <c r="AR369"/>
    </row>
    <row r="370" spans="1:44" s="85" customFormat="1" x14ac:dyDescent="0.2">
      <c r="A370" s="11"/>
      <c r="B370" s="11"/>
      <c r="C370" s="17"/>
      <c r="D370" s="26"/>
      <c r="E370" s="27"/>
      <c r="F370" s="38"/>
      <c r="G370" s="39"/>
      <c r="H370" s="30"/>
      <c r="I370" s="40"/>
      <c r="J370" s="41"/>
      <c r="K370" s="43"/>
      <c r="L370" s="41"/>
      <c r="M370" s="41"/>
      <c r="N370" s="51"/>
      <c r="O370" s="41"/>
      <c r="P370" s="41"/>
      <c r="Q370" s="60"/>
      <c r="R370" s="20"/>
      <c r="S370" s="11"/>
      <c r="T370" s="70"/>
      <c r="U370" s="70"/>
      <c r="V370" s="41"/>
      <c r="W370" s="83"/>
      <c r="X370" s="83"/>
      <c r="Y370" s="83"/>
      <c r="AA370" s="207"/>
      <c r="AB370" s="77"/>
      <c r="AC370" s="75"/>
      <c r="AD370" s="75"/>
      <c r="AE370" s="75"/>
      <c r="AF370" s="75"/>
      <c r="AG370" s="75"/>
      <c r="AH370" s="75"/>
      <c r="AI370" s="75"/>
      <c r="AJ370" s="75"/>
      <c r="AK370" s="75"/>
      <c r="AL370" s="75"/>
      <c r="AM370" s="75"/>
      <c r="AN370" s="75"/>
      <c r="AO370" s="75"/>
      <c r="AP370" s="75"/>
      <c r="AQ370"/>
      <c r="AR370"/>
    </row>
    <row r="371" spans="1:44" s="85" customFormat="1" x14ac:dyDescent="0.2">
      <c r="A371" s="11"/>
      <c r="B371" s="11"/>
      <c r="C371" s="17"/>
      <c r="D371" s="26"/>
      <c r="E371" s="27"/>
      <c r="F371" s="38"/>
      <c r="G371" s="39"/>
      <c r="H371" s="30"/>
      <c r="I371" s="40"/>
      <c r="J371" s="41"/>
      <c r="K371" s="43"/>
      <c r="L371" s="41"/>
      <c r="M371" s="41"/>
      <c r="N371" s="51"/>
      <c r="O371" s="41"/>
      <c r="P371" s="41"/>
      <c r="Q371" s="60"/>
      <c r="R371" s="20"/>
      <c r="S371" s="11"/>
      <c r="T371" s="70"/>
      <c r="U371" s="70"/>
      <c r="V371" s="41"/>
      <c r="W371" s="83"/>
      <c r="X371" s="83"/>
      <c r="Y371" s="83"/>
      <c r="AA371" s="207"/>
      <c r="AB371" s="77"/>
      <c r="AC371" s="75"/>
      <c r="AD371" s="75"/>
      <c r="AE371" s="75"/>
      <c r="AF371" s="75"/>
      <c r="AG371" s="75"/>
      <c r="AH371" s="75"/>
      <c r="AI371" s="75"/>
      <c r="AJ371" s="75"/>
      <c r="AK371" s="75"/>
      <c r="AL371" s="75"/>
      <c r="AM371" s="75"/>
      <c r="AN371" s="75"/>
      <c r="AO371" s="75"/>
      <c r="AP371" s="75"/>
      <c r="AQ371"/>
      <c r="AR371"/>
    </row>
    <row r="372" spans="1:44" s="85" customFormat="1" x14ac:dyDescent="0.2">
      <c r="A372" s="11"/>
      <c r="B372" s="11"/>
      <c r="C372" s="17"/>
      <c r="D372" s="26"/>
      <c r="E372" s="27"/>
      <c r="F372" s="38"/>
      <c r="G372" s="39"/>
      <c r="H372" s="30"/>
      <c r="I372" s="40"/>
      <c r="J372" s="41"/>
      <c r="K372" s="43"/>
      <c r="L372" s="41"/>
      <c r="M372" s="41"/>
      <c r="N372" s="51"/>
      <c r="O372" s="41"/>
      <c r="P372" s="41"/>
      <c r="Q372" s="60"/>
      <c r="R372" s="20"/>
      <c r="S372" s="11"/>
      <c r="T372" s="70"/>
      <c r="U372" s="70"/>
      <c r="V372" s="41"/>
      <c r="W372" s="83"/>
      <c r="X372" s="83"/>
      <c r="Y372" s="83"/>
      <c r="AA372" s="207"/>
      <c r="AB372" s="77"/>
      <c r="AC372" s="75"/>
      <c r="AD372" s="75"/>
      <c r="AE372" s="75"/>
      <c r="AF372" s="75"/>
      <c r="AG372" s="75"/>
      <c r="AH372" s="75"/>
      <c r="AI372" s="75"/>
      <c r="AJ372" s="75"/>
      <c r="AK372" s="75"/>
      <c r="AL372" s="75"/>
      <c r="AM372" s="75"/>
      <c r="AN372" s="75"/>
      <c r="AO372" s="75"/>
      <c r="AP372" s="75"/>
      <c r="AQ372"/>
      <c r="AR372"/>
    </row>
    <row r="373" spans="1:44" s="85" customFormat="1" x14ac:dyDescent="0.2">
      <c r="A373" s="11"/>
      <c r="B373" s="11"/>
      <c r="C373" s="17"/>
      <c r="D373" s="26"/>
      <c r="E373" s="27"/>
      <c r="F373" s="38"/>
      <c r="G373" s="39"/>
      <c r="H373" s="30"/>
      <c r="I373" s="40"/>
      <c r="J373" s="41"/>
      <c r="K373" s="43"/>
      <c r="L373" s="41"/>
      <c r="M373" s="41"/>
      <c r="N373" s="51"/>
      <c r="O373" s="41"/>
      <c r="P373" s="41"/>
      <c r="Q373" s="60"/>
      <c r="R373" s="20"/>
      <c r="S373" s="11"/>
      <c r="T373" s="70"/>
      <c r="U373" s="70"/>
      <c r="V373" s="41"/>
      <c r="W373" s="83"/>
      <c r="X373" s="83"/>
      <c r="Y373" s="83"/>
      <c r="AA373" s="207"/>
      <c r="AB373" s="77"/>
      <c r="AC373" s="75"/>
      <c r="AD373" s="75"/>
      <c r="AE373" s="75"/>
      <c r="AF373" s="75"/>
      <c r="AG373" s="75"/>
      <c r="AH373" s="75"/>
      <c r="AI373" s="75"/>
      <c r="AJ373" s="75"/>
      <c r="AK373" s="75"/>
      <c r="AL373" s="75"/>
      <c r="AM373" s="75"/>
      <c r="AN373" s="75"/>
      <c r="AO373" s="75"/>
      <c r="AP373" s="75"/>
      <c r="AQ373"/>
      <c r="AR373"/>
    </row>
    <row r="374" spans="1:44" s="85" customFormat="1" x14ac:dyDescent="0.2">
      <c r="A374" s="11"/>
      <c r="B374" s="11"/>
      <c r="C374" s="17"/>
      <c r="D374" s="26"/>
      <c r="E374" s="27"/>
      <c r="F374" s="38"/>
      <c r="G374" s="39"/>
      <c r="H374" s="30"/>
      <c r="I374" s="40"/>
      <c r="J374" s="41"/>
      <c r="K374" s="43"/>
      <c r="L374" s="41"/>
      <c r="M374" s="41"/>
      <c r="N374" s="51"/>
      <c r="O374" s="41"/>
      <c r="P374" s="41"/>
      <c r="Q374" s="60"/>
      <c r="R374" s="20"/>
      <c r="S374" s="11"/>
      <c r="T374" s="70"/>
      <c r="U374" s="70"/>
      <c r="V374" s="41"/>
      <c r="W374" s="83"/>
      <c r="X374" s="83"/>
      <c r="Y374" s="83"/>
      <c r="AA374" s="207"/>
      <c r="AB374" s="77"/>
      <c r="AC374" s="75"/>
      <c r="AD374" s="75"/>
      <c r="AE374" s="75"/>
      <c r="AF374" s="75"/>
      <c r="AG374" s="75"/>
      <c r="AH374" s="75"/>
      <c r="AI374" s="75"/>
      <c r="AJ374" s="75"/>
      <c r="AK374" s="75"/>
      <c r="AL374" s="75"/>
      <c r="AM374" s="75"/>
      <c r="AN374" s="75"/>
      <c r="AO374" s="75"/>
      <c r="AP374" s="75"/>
      <c r="AQ374"/>
      <c r="AR374"/>
    </row>
    <row r="375" spans="1:44" s="85" customFormat="1" x14ac:dyDescent="0.2">
      <c r="A375" s="11"/>
      <c r="B375" s="11"/>
      <c r="C375" s="17"/>
      <c r="D375" s="26"/>
      <c r="E375" s="27"/>
      <c r="F375" s="38"/>
      <c r="G375" s="39"/>
      <c r="H375" s="30"/>
      <c r="I375" s="40"/>
      <c r="J375" s="41"/>
      <c r="K375" s="43"/>
      <c r="L375" s="41"/>
      <c r="M375" s="41"/>
      <c r="N375" s="51"/>
      <c r="O375" s="41"/>
      <c r="P375" s="41"/>
      <c r="Q375" s="60"/>
      <c r="R375" s="20"/>
      <c r="S375" s="11"/>
      <c r="T375" s="70"/>
      <c r="U375" s="70"/>
      <c r="V375" s="41"/>
      <c r="W375" s="83"/>
      <c r="X375" s="83"/>
      <c r="Y375" s="83"/>
      <c r="AA375" s="207"/>
      <c r="AB375" s="77"/>
      <c r="AC375" s="75"/>
      <c r="AD375" s="75"/>
      <c r="AE375" s="75"/>
      <c r="AF375" s="75"/>
      <c r="AG375" s="75"/>
      <c r="AH375" s="75"/>
      <c r="AI375" s="75"/>
      <c r="AJ375" s="75"/>
      <c r="AK375" s="75"/>
      <c r="AL375" s="75"/>
      <c r="AM375" s="75"/>
      <c r="AN375" s="75"/>
      <c r="AO375" s="75"/>
      <c r="AP375" s="75"/>
      <c r="AQ375"/>
      <c r="AR375"/>
    </row>
    <row r="376" spans="1:44" s="85" customFormat="1" x14ac:dyDescent="0.2">
      <c r="A376" s="11"/>
      <c r="B376" s="11"/>
      <c r="C376" s="17"/>
      <c r="D376" s="26"/>
      <c r="E376" s="27"/>
      <c r="F376" s="38"/>
      <c r="G376" s="39"/>
      <c r="H376" s="30"/>
      <c r="I376" s="40"/>
      <c r="J376" s="41"/>
      <c r="K376" s="43"/>
      <c r="L376" s="41"/>
      <c r="M376" s="41"/>
      <c r="N376" s="51"/>
      <c r="O376" s="41"/>
      <c r="P376" s="41"/>
      <c r="Q376" s="60"/>
      <c r="R376" s="20"/>
      <c r="S376" s="11"/>
      <c r="T376" s="70"/>
      <c r="U376" s="70"/>
      <c r="V376" s="41"/>
      <c r="W376" s="83"/>
      <c r="X376" s="83"/>
      <c r="Y376" s="83"/>
      <c r="AA376" s="207"/>
      <c r="AB376" s="77"/>
      <c r="AC376" s="75"/>
      <c r="AD376" s="75"/>
      <c r="AE376" s="75"/>
      <c r="AF376" s="75"/>
      <c r="AG376" s="75"/>
      <c r="AH376" s="75"/>
      <c r="AI376" s="75"/>
      <c r="AJ376" s="75"/>
      <c r="AK376" s="75"/>
      <c r="AL376" s="75"/>
      <c r="AM376" s="75"/>
      <c r="AN376" s="75"/>
      <c r="AO376" s="75"/>
      <c r="AP376" s="75"/>
      <c r="AQ376"/>
      <c r="AR376"/>
    </row>
    <row r="377" spans="1:44" s="85" customFormat="1" x14ac:dyDescent="0.2">
      <c r="A377" s="11"/>
      <c r="B377" s="11"/>
      <c r="C377" s="17"/>
      <c r="D377" s="26"/>
      <c r="E377" s="27"/>
      <c r="F377" s="38"/>
      <c r="G377" s="39"/>
      <c r="H377" s="30"/>
      <c r="I377" s="40"/>
      <c r="J377" s="41"/>
      <c r="K377" s="43"/>
      <c r="L377" s="41"/>
      <c r="M377" s="41"/>
      <c r="N377" s="51"/>
      <c r="O377" s="41"/>
      <c r="P377" s="41"/>
      <c r="Q377" s="60"/>
      <c r="R377" s="20"/>
      <c r="S377" s="11"/>
      <c r="T377" s="70"/>
      <c r="U377" s="70"/>
      <c r="V377" s="41"/>
      <c r="W377" s="83"/>
      <c r="X377" s="83"/>
      <c r="Y377" s="83"/>
      <c r="AA377" s="207"/>
      <c r="AB377" s="77"/>
      <c r="AC377" s="75"/>
      <c r="AD377" s="75"/>
      <c r="AE377" s="75"/>
      <c r="AF377" s="75"/>
      <c r="AG377" s="75"/>
      <c r="AH377" s="75"/>
      <c r="AI377" s="75"/>
      <c r="AJ377" s="75"/>
      <c r="AK377" s="75"/>
      <c r="AL377" s="75"/>
      <c r="AM377" s="75"/>
      <c r="AN377" s="75"/>
      <c r="AO377" s="75"/>
      <c r="AP377" s="75"/>
      <c r="AQ377"/>
      <c r="AR377"/>
    </row>
    <row r="378" spans="1:44" s="85" customFormat="1" x14ac:dyDescent="0.2">
      <c r="A378" s="11"/>
      <c r="B378" s="11"/>
      <c r="C378" s="17"/>
      <c r="D378" s="26"/>
      <c r="E378" s="27"/>
      <c r="F378" s="38"/>
      <c r="G378" s="39"/>
      <c r="H378" s="30"/>
      <c r="I378" s="40"/>
      <c r="J378" s="41"/>
      <c r="K378" s="43"/>
      <c r="L378" s="41"/>
      <c r="M378" s="41"/>
      <c r="N378" s="51"/>
      <c r="O378" s="41"/>
      <c r="P378" s="41"/>
      <c r="Q378" s="60"/>
      <c r="R378" s="20"/>
      <c r="S378" s="11"/>
      <c r="T378" s="70"/>
      <c r="U378" s="70"/>
      <c r="V378" s="41"/>
      <c r="W378" s="83"/>
      <c r="X378" s="83"/>
      <c r="Y378" s="83"/>
      <c r="AA378" s="207"/>
      <c r="AB378" s="77"/>
      <c r="AC378" s="75"/>
      <c r="AD378" s="75"/>
      <c r="AE378" s="75"/>
      <c r="AF378" s="75"/>
      <c r="AG378" s="75"/>
      <c r="AH378" s="75"/>
      <c r="AI378" s="75"/>
      <c r="AJ378" s="75"/>
      <c r="AK378" s="75"/>
      <c r="AL378" s="75"/>
      <c r="AM378" s="75"/>
      <c r="AN378" s="75"/>
      <c r="AO378" s="75"/>
      <c r="AP378" s="75"/>
      <c r="AQ378"/>
      <c r="AR378"/>
    </row>
    <row r="379" spans="1:44" s="85" customFormat="1" x14ac:dyDescent="0.2">
      <c r="A379" s="11"/>
      <c r="B379" s="11"/>
      <c r="C379" s="17"/>
      <c r="D379" s="26"/>
      <c r="E379" s="27"/>
      <c r="F379" s="38"/>
      <c r="G379" s="39"/>
      <c r="H379" s="30"/>
      <c r="I379" s="40"/>
      <c r="J379" s="41"/>
      <c r="K379" s="43"/>
      <c r="L379" s="41"/>
      <c r="M379" s="41"/>
      <c r="N379" s="51"/>
      <c r="O379" s="41"/>
      <c r="P379" s="41"/>
      <c r="Q379" s="60"/>
      <c r="R379" s="20"/>
      <c r="S379" s="11"/>
      <c r="T379" s="70"/>
      <c r="U379" s="70"/>
      <c r="V379" s="41"/>
      <c r="W379" s="83"/>
      <c r="X379" s="83"/>
      <c r="Y379" s="83"/>
      <c r="AA379" s="207"/>
      <c r="AB379" s="77"/>
      <c r="AC379" s="75"/>
      <c r="AD379" s="75"/>
      <c r="AE379" s="75"/>
      <c r="AF379" s="75"/>
      <c r="AG379" s="75"/>
      <c r="AH379" s="75"/>
      <c r="AI379" s="75"/>
      <c r="AJ379" s="75"/>
      <c r="AK379" s="75"/>
      <c r="AL379" s="75"/>
      <c r="AM379" s="75"/>
      <c r="AN379" s="75"/>
      <c r="AO379" s="75"/>
      <c r="AP379" s="75"/>
      <c r="AQ379"/>
      <c r="AR379"/>
    </row>
    <row r="380" spans="1:44" s="85" customFormat="1" x14ac:dyDescent="0.2">
      <c r="A380" s="11"/>
      <c r="B380" s="11"/>
      <c r="C380" s="17"/>
      <c r="D380" s="26"/>
      <c r="E380" s="27"/>
      <c r="F380" s="38"/>
      <c r="G380" s="39"/>
      <c r="H380" s="30"/>
      <c r="I380" s="40"/>
      <c r="J380" s="41"/>
      <c r="K380" s="43"/>
      <c r="L380" s="41"/>
      <c r="M380" s="41"/>
      <c r="N380" s="51"/>
      <c r="O380" s="41"/>
      <c r="P380" s="41"/>
      <c r="Q380" s="60"/>
      <c r="R380" s="20"/>
      <c r="S380" s="11"/>
      <c r="T380" s="70"/>
      <c r="U380" s="70"/>
      <c r="V380" s="41"/>
      <c r="W380" s="83"/>
      <c r="X380" s="83"/>
      <c r="Y380" s="83"/>
      <c r="AA380" s="207"/>
      <c r="AB380" s="77"/>
      <c r="AC380" s="75"/>
      <c r="AD380" s="75"/>
      <c r="AE380" s="75"/>
      <c r="AF380" s="75"/>
      <c r="AG380" s="75"/>
      <c r="AH380" s="75"/>
      <c r="AI380" s="75"/>
      <c r="AJ380" s="75"/>
      <c r="AK380" s="75"/>
      <c r="AL380" s="75"/>
      <c r="AM380" s="75"/>
      <c r="AN380" s="75"/>
      <c r="AO380" s="75"/>
      <c r="AP380" s="75"/>
      <c r="AQ380"/>
      <c r="AR380"/>
    </row>
    <row r="381" spans="1:44" s="85" customFormat="1" x14ac:dyDescent="0.2">
      <c r="A381" s="11"/>
      <c r="B381" s="11"/>
      <c r="C381" s="17"/>
      <c r="D381" s="26"/>
      <c r="E381" s="27"/>
      <c r="F381" s="38"/>
      <c r="G381" s="39"/>
      <c r="H381" s="30"/>
      <c r="I381" s="40"/>
      <c r="J381" s="41"/>
      <c r="K381" s="43"/>
      <c r="L381" s="41"/>
      <c r="M381" s="41"/>
      <c r="N381" s="51"/>
      <c r="O381" s="41"/>
      <c r="P381" s="41"/>
      <c r="Q381" s="60"/>
      <c r="R381" s="20"/>
      <c r="S381" s="11"/>
      <c r="T381" s="70"/>
      <c r="U381" s="70"/>
      <c r="V381" s="41"/>
      <c r="W381" s="83"/>
      <c r="X381" s="83"/>
      <c r="Y381" s="83"/>
      <c r="AA381" s="207"/>
      <c r="AB381" s="77"/>
      <c r="AC381" s="75"/>
      <c r="AD381" s="75"/>
      <c r="AE381" s="75"/>
      <c r="AF381" s="75"/>
      <c r="AG381" s="75"/>
      <c r="AH381" s="75"/>
      <c r="AI381" s="75"/>
      <c r="AJ381" s="75"/>
      <c r="AK381" s="75"/>
      <c r="AL381" s="75"/>
      <c r="AM381" s="75"/>
      <c r="AN381" s="75"/>
      <c r="AO381" s="75"/>
      <c r="AP381" s="75"/>
      <c r="AQ381"/>
      <c r="AR381"/>
    </row>
    <row r="382" spans="1:44" s="85" customFormat="1" x14ac:dyDescent="0.2">
      <c r="A382" s="11"/>
      <c r="B382" s="11"/>
      <c r="C382" s="17"/>
      <c r="D382" s="26"/>
      <c r="E382" s="27"/>
      <c r="F382" s="38"/>
      <c r="G382" s="39"/>
      <c r="H382" s="30"/>
      <c r="I382" s="40"/>
      <c r="J382" s="41"/>
      <c r="K382" s="43"/>
      <c r="L382" s="41"/>
      <c r="M382" s="41"/>
      <c r="N382" s="51"/>
      <c r="O382" s="41"/>
      <c r="P382" s="41"/>
      <c r="Q382" s="60"/>
      <c r="R382" s="20"/>
      <c r="S382" s="11"/>
      <c r="T382" s="70"/>
      <c r="U382" s="70"/>
      <c r="V382" s="41"/>
      <c r="W382" s="83"/>
      <c r="X382" s="83"/>
      <c r="Y382" s="83"/>
      <c r="AA382" s="207"/>
      <c r="AB382" s="77"/>
      <c r="AC382" s="75"/>
      <c r="AD382" s="75"/>
      <c r="AE382" s="75"/>
      <c r="AF382" s="75"/>
      <c r="AG382" s="75"/>
      <c r="AH382" s="75"/>
      <c r="AI382" s="75"/>
      <c r="AJ382" s="75"/>
      <c r="AK382" s="75"/>
      <c r="AL382" s="75"/>
      <c r="AM382" s="75"/>
      <c r="AN382" s="75"/>
      <c r="AO382" s="75"/>
      <c r="AP382" s="75"/>
      <c r="AQ382"/>
      <c r="AR382"/>
    </row>
    <row r="383" spans="1:44" s="85" customFormat="1" x14ac:dyDescent="0.2">
      <c r="A383" s="11"/>
      <c r="B383" s="11"/>
      <c r="C383" s="17"/>
      <c r="D383" s="26"/>
      <c r="E383" s="27"/>
      <c r="F383" s="38"/>
      <c r="G383" s="39"/>
      <c r="H383" s="30"/>
      <c r="I383" s="40"/>
      <c r="J383" s="41"/>
      <c r="K383" s="43"/>
      <c r="L383" s="41"/>
      <c r="M383" s="41"/>
      <c r="N383" s="51"/>
      <c r="O383" s="41"/>
      <c r="P383" s="41"/>
      <c r="Q383" s="60"/>
      <c r="R383" s="20"/>
      <c r="S383" s="11"/>
      <c r="T383" s="70"/>
      <c r="U383" s="70"/>
      <c r="V383" s="41"/>
      <c r="W383" s="83"/>
      <c r="X383" s="83"/>
      <c r="Y383" s="83"/>
      <c r="AA383" s="207"/>
      <c r="AB383" s="77"/>
      <c r="AC383" s="75"/>
      <c r="AD383" s="75"/>
      <c r="AE383" s="75"/>
      <c r="AF383" s="75"/>
      <c r="AG383" s="75"/>
      <c r="AH383" s="75"/>
      <c r="AI383" s="75"/>
      <c r="AJ383" s="75"/>
      <c r="AK383" s="75"/>
      <c r="AL383" s="75"/>
      <c r="AM383" s="75"/>
      <c r="AN383" s="75"/>
      <c r="AO383" s="75"/>
      <c r="AP383" s="75"/>
      <c r="AQ383"/>
      <c r="AR383"/>
    </row>
    <row r="384" spans="1:44" s="85" customFormat="1" x14ac:dyDescent="0.2">
      <c r="A384" s="11"/>
      <c r="B384" s="11"/>
      <c r="C384" s="17"/>
      <c r="D384" s="26"/>
      <c r="E384" s="27"/>
      <c r="F384" s="38"/>
      <c r="G384" s="39"/>
      <c r="H384" s="30"/>
      <c r="I384" s="40"/>
      <c r="J384" s="41"/>
      <c r="K384" s="43"/>
      <c r="L384" s="41"/>
      <c r="M384" s="41"/>
      <c r="N384" s="51"/>
      <c r="O384" s="41"/>
      <c r="P384" s="41"/>
      <c r="Q384" s="60"/>
      <c r="R384" s="20"/>
      <c r="S384" s="11"/>
      <c r="T384" s="70"/>
      <c r="U384" s="70"/>
      <c r="V384" s="41"/>
      <c r="W384" s="83"/>
      <c r="X384" s="83"/>
      <c r="Y384" s="83"/>
      <c r="AA384" s="207"/>
      <c r="AB384" s="77"/>
      <c r="AC384" s="75"/>
      <c r="AD384" s="75"/>
      <c r="AE384" s="75"/>
      <c r="AF384" s="75"/>
      <c r="AG384" s="75"/>
      <c r="AH384" s="75"/>
      <c r="AI384" s="75"/>
      <c r="AJ384" s="75"/>
      <c r="AK384" s="75"/>
      <c r="AL384" s="75"/>
      <c r="AM384" s="75"/>
      <c r="AN384" s="75"/>
      <c r="AO384" s="75"/>
      <c r="AP384" s="75"/>
      <c r="AQ384"/>
      <c r="AR384"/>
    </row>
    <row r="385" spans="1:44" s="85" customFormat="1" x14ac:dyDescent="0.2">
      <c r="A385" s="11"/>
      <c r="B385" s="11"/>
      <c r="C385" s="17"/>
      <c r="D385" s="26"/>
      <c r="E385" s="27"/>
      <c r="F385" s="38"/>
      <c r="G385" s="39"/>
      <c r="H385" s="30"/>
      <c r="I385" s="40"/>
      <c r="J385" s="41"/>
      <c r="K385" s="43"/>
      <c r="L385" s="41"/>
      <c r="M385" s="41"/>
      <c r="N385" s="51"/>
      <c r="O385" s="41"/>
      <c r="P385" s="41"/>
      <c r="Q385" s="60"/>
      <c r="R385" s="20"/>
      <c r="S385" s="11"/>
      <c r="T385" s="70"/>
      <c r="U385" s="70"/>
      <c r="V385" s="41"/>
      <c r="W385" s="83"/>
      <c r="X385" s="83"/>
      <c r="Y385" s="83"/>
      <c r="AA385" s="207"/>
      <c r="AB385" s="77"/>
      <c r="AC385" s="75"/>
      <c r="AD385" s="75"/>
      <c r="AE385" s="75"/>
      <c r="AF385" s="75"/>
      <c r="AG385" s="75"/>
      <c r="AH385" s="75"/>
      <c r="AI385" s="75"/>
      <c r="AJ385" s="75"/>
      <c r="AK385" s="75"/>
      <c r="AL385" s="75"/>
      <c r="AM385" s="75"/>
      <c r="AN385" s="75"/>
      <c r="AO385" s="75"/>
      <c r="AP385" s="75"/>
      <c r="AQ385"/>
      <c r="AR385"/>
    </row>
    <row r="386" spans="1:44" s="85" customFormat="1" x14ac:dyDescent="0.2">
      <c r="A386" s="11"/>
      <c r="B386" s="11"/>
      <c r="C386" s="17"/>
      <c r="D386" s="26"/>
      <c r="E386" s="27"/>
      <c r="F386" s="38"/>
      <c r="G386" s="39"/>
      <c r="H386" s="30"/>
      <c r="I386" s="40"/>
      <c r="J386" s="41"/>
      <c r="K386" s="43"/>
      <c r="L386" s="41"/>
      <c r="M386" s="41"/>
      <c r="N386" s="51"/>
      <c r="O386" s="41"/>
      <c r="P386" s="41"/>
      <c r="Q386" s="60"/>
      <c r="R386" s="20"/>
      <c r="S386" s="11"/>
      <c r="T386" s="70"/>
      <c r="U386" s="70"/>
      <c r="V386" s="41"/>
      <c r="W386" s="83"/>
      <c r="X386" s="83"/>
      <c r="Y386" s="83"/>
      <c r="AA386" s="207"/>
      <c r="AB386" s="77"/>
      <c r="AC386" s="75"/>
      <c r="AD386" s="75"/>
      <c r="AE386" s="75"/>
      <c r="AF386" s="75"/>
      <c r="AG386" s="75"/>
      <c r="AH386" s="75"/>
      <c r="AI386" s="75"/>
      <c r="AJ386" s="75"/>
      <c r="AK386" s="75"/>
      <c r="AL386" s="75"/>
      <c r="AM386" s="75"/>
      <c r="AN386" s="75"/>
      <c r="AO386" s="75"/>
      <c r="AP386" s="75"/>
      <c r="AQ386"/>
      <c r="AR386"/>
    </row>
    <row r="387" spans="1:44" s="85" customFormat="1" x14ac:dyDescent="0.2">
      <c r="A387" s="11"/>
      <c r="B387" s="11"/>
      <c r="C387" s="17"/>
      <c r="D387" s="26"/>
      <c r="E387" s="27"/>
      <c r="F387" s="38"/>
      <c r="G387" s="39"/>
      <c r="H387" s="30"/>
      <c r="I387" s="40"/>
      <c r="J387" s="41"/>
      <c r="K387" s="43"/>
      <c r="L387" s="41"/>
      <c r="M387" s="41"/>
      <c r="N387" s="51"/>
      <c r="O387" s="41"/>
      <c r="P387" s="41"/>
      <c r="Q387" s="60"/>
      <c r="R387" s="20"/>
      <c r="S387" s="11"/>
      <c r="T387" s="70"/>
      <c r="U387" s="70"/>
      <c r="V387" s="41"/>
      <c r="W387" s="83"/>
      <c r="X387" s="83"/>
      <c r="Y387" s="83"/>
      <c r="AA387" s="207"/>
      <c r="AB387" s="77"/>
      <c r="AC387" s="75"/>
      <c r="AD387" s="75"/>
      <c r="AE387" s="75"/>
      <c r="AF387" s="75"/>
      <c r="AG387" s="75"/>
      <c r="AH387" s="75"/>
      <c r="AI387" s="75"/>
      <c r="AJ387" s="75"/>
      <c r="AK387" s="75"/>
      <c r="AL387" s="75"/>
      <c r="AM387" s="75"/>
      <c r="AN387" s="75"/>
      <c r="AO387" s="75"/>
      <c r="AP387" s="75"/>
      <c r="AQ387"/>
      <c r="AR387"/>
    </row>
    <row r="388" spans="1:44" s="85" customFormat="1" x14ac:dyDescent="0.2">
      <c r="A388" s="11"/>
      <c r="B388" s="11"/>
      <c r="C388" s="17"/>
      <c r="D388" s="26"/>
      <c r="E388" s="27"/>
      <c r="F388" s="38"/>
      <c r="G388" s="39"/>
      <c r="H388" s="30"/>
      <c r="I388" s="40"/>
      <c r="J388" s="41"/>
      <c r="K388" s="43"/>
      <c r="L388" s="41"/>
      <c r="M388" s="41"/>
      <c r="N388" s="51"/>
      <c r="O388" s="41"/>
      <c r="P388" s="41"/>
      <c r="Q388" s="60"/>
      <c r="R388" s="20"/>
      <c r="S388" s="11"/>
      <c r="T388" s="70"/>
      <c r="U388" s="70"/>
      <c r="V388" s="41"/>
      <c r="W388" s="83"/>
      <c r="X388" s="83"/>
      <c r="Y388" s="83"/>
      <c r="AA388" s="207"/>
      <c r="AB388" s="77"/>
      <c r="AC388" s="75"/>
      <c r="AD388" s="75"/>
      <c r="AE388" s="75"/>
      <c r="AF388" s="75"/>
      <c r="AG388" s="75"/>
      <c r="AH388" s="75"/>
      <c r="AI388" s="75"/>
      <c r="AJ388" s="75"/>
      <c r="AK388" s="75"/>
      <c r="AL388" s="75"/>
      <c r="AM388" s="75"/>
      <c r="AN388" s="75"/>
      <c r="AO388" s="75"/>
      <c r="AP388" s="75"/>
      <c r="AQ388"/>
      <c r="AR388"/>
    </row>
    <row r="389" spans="1:44" s="85" customFormat="1" x14ac:dyDescent="0.2">
      <c r="A389" s="11"/>
      <c r="B389" s="11"/>
      <c r="C389" s="17"/>
      <c r="D389" s="26"/>
      <c r="E389" s="27"/>
      <c r="F389" s="38"/>
      <c r="G389" s="39"/>
      <c r="H389" s="30"/>
      <c r="I389" s="40"/>
      <c r="J389" s="41"/>
      <c r="K389" s="43"/>
      <c r="L389" s="41"/>
      <c r="M389" s="41"/>
      <c r="N389" s="51"/>
      <c r="O389" s="41"/>
      <c r="P389" s="41"/>
      <c r="Q389" s="60"/>
      <c r="R389" s="20"/>
      <c r="S389" s="11"/>
      <c r="T389" s="70"/>
      <c r="U389" s="70"/>
      <c r="V389" s="41"/>
      <c r="W389" s="83"/>
      <c r="X389" s="83"/>
      <c r="Y389" s="83"/>
      <c r="AA389" s="207"/>
      <c r="AB389" s="77"/>
      <c r="AC389" s="75"/>
      <c r="AD389" s="75"/>
      <c r="AE389" s="75"/>
      <c r="AF389" s="75"/>
      <c r="AG389" s="75"/>
      <c r="AH389" s="75"/>
      <c r="AI389" s="75"/>
      <c r="AJ389" s="75"/>
      <c r="AK389" s="75"/>
      <c r="AL389" s="75"/>
      <c r="AM389" s="75"/>
      <c r="AN389" s="75"/>
      <c r="AO389" s="75"/>
      <c r="AP389" s="75"/>
      <c r="AQ389"/>
      <c r="AR389"/>
    </row>
    <row r="390" spans="1:44" s="85" customFormat="1" x14ac:dyDescent="0.2">
      <c r="A390" s="11"/>
      <c r="B390" s="11"/>
      <c r="C390" s="17"/>
      <c r="D390" s="26"/>
      <c r="E390" s="27"/>
      <c r="F390" s="38"/>
      <c r="G390" s="39"/>
      <c r="H390" s="30"/>
      <c r="I390" s="40"/>
      <c r="J390" s="41"/>
      <c r="K390" s="43"/>
      <c r="L390" s="41"/>
      <c r="M390" s="41"/>
      <c r="N390" s="51"/>
      <c r="O390" s="41"/>
      <c r="P390" s="41"/>
      <c r="Q390" s="60"/>
      <c r="R390" s="20"/>
      <c r="S390" s="11"/>
      <c r="T390" s="70"/>
      <c r="U390" s="70"/>
      <c r="V390" s="41"/>
      <c r="W390" s="83"/>
      <c r="X390" s="83"/>
      <c r="Y390" s="83"/>
      <c r="AA390" s="207"/>
      <c r="AB390" s="77"/>
      <c r="AC390" s="75"/>
      <c r="AD390" s="75"/>
      <c r="AE390" s="75"/>
      <c r="AF390" s="75"/>
      <c r="AG390" s="75"/>
      <c r="AH390" s="75"/>
      <c r="AI390" s="75"/>
      <c r="AJ390" s="75"/>
      <c r="AK390" s="75"/>
      <c r="AL390" s="75"/>
      <c r="AM390" s="75"/>
      <c r="AN390" s="75"/>
      <c r="AO390" s="75"/>
      <c r="AP390" s="75"/>
      <c r="AQ390"/>
      <c r="AR390"/>
    </row>
    <row r="391" spans="1:44" s="85" customFormat="1" x14ac:dyDescent="0.2">
      <c r="A391" s="11"/>
      <c r="B391" s="11"/>
      <c r="C391" s="17"/>
      <c r="D391" s="26"/>
      <c r="E391" s="27"/>
      <c r="F391" s="38"/>
      <c r="G391" s="39"/>
      <c r="H391" s="30"/>
      <c r="I391" s="40"/>
      <c r="J391" s="41"/>
      <c r="K391" s="43"/>
      <c r="L391" s="41"/>
      <c r="M391" s="41"/>
      <c r="N391" s="51"/>
      <c r="O391" s="41"/>
      <c r="P391" s="41"/>
      <c r="Q391" s="60"/>
      <c r="R391" s="20"/>
      <c r="S391" s="11"/>
      <c r="T391" s="70"/>
      <c r="U391" s="70"/>
      <c r="V391" s="41"/>
      <c r="W391" s="83"/>
      <c r="X391" s="83"/>
      <c r="Y391" s="83"/>
      <c r="AA391" s="207"/>
      <c r="AB391" s="77"/>
      <c r="AC391" s="75"/>
      <c r="AD391" s="75"/>
      <c r="AE391" s="75"/>
      <c r="AF391" s="75"/>
      <c r="AG391" s="75"/>
      <c r="AH391" s="75"/>
      <c r="AI391" s="75"/>
      <c r="AJ391" s="75"/>
      <c r="AK391" s="75"/>
      <c r="AL391" s="75"/>
      <c r="AM391" s="75"/>
      <c r="AN391" s="75"/>
      <c r="AO391" s="75"/>
      <c r="AP391" s="75"/>
      <c r="AQ391"/>
      <c r="AR391"/>
    </row>
    <row r="392" spans="1:44" s="85" customFormat="1" x14ac:dyDescent="0.2">
      <c r="A392" s="11"/>
      <c r="B392" s="11"/>
      <c r="C392" s="17"/>
      <c r="D392" s="26"/>
      <c r="E392" s="27"/>
      <c r="F392" s="38"/>
      <c r="G392" s="39"/>
      <c r="H392" s="30"/>
      <c r="I392" s="40"/>
      <c r="J392" s="41"/>
      <c r="K392" s="43"/>
      <c r="L392" s="41"/>
      <c r="M392" s="41"/>
      <c r="N392" s="51"/>
      <c r="O392" s="41"/>
      <c r="P392" s="41"/>
      <c r="Q392" s="60"/>
      <c r="R392" s="20"/>
      <c r="S392" s="11"/>
      <c r="T392" s="70"/>
      <c r="U392" s="70"/>
      <c r="V392" s="41"/>
      <c r="W392" s="83"/>
      <c r="X392" s="83"/>
      <c r="Y392" s="83"/>
      <c r="AA392" s="207"/>
      <c r="AB392" s="77"/>
      <c r="AC392" s="75"/>
      <c r="AD392" s="75"/>
      <c r="AE392" s="75"/>
      <c r="AF392" s="75"/>
      <c r="AG392" s="75"/>
      <c r="AH392" s="75"/>
      <c r="AI392" s="75"/>
      <c r="AJ392" s="75"/>
      <c r="AK392" s="75"/>
      <c r="AL392" s="75"/>
      <c r="AM392" s="75"/>
      <c r="AN392" s="75"/>
      <c r="AO392" s="75"/>
      <c r="AP392" s="75"/>
      <c r="AQ392"/>
      <c r="AR392"/>
    </row>
    <row r="393" spans="1:44" s="85" customFormat="1" x14ac:dyDescent="0.2">
      <c r="A393" s="11"/>
      <c r="B393" s="11"/>
      <c r="C393" s="17"/>
      <c r="D393" s="26"/>
      <c r="E393" s="27"/>
      <c r="F393" s="38"/>
      <c r="G393" s="39"/>
      <c r="H393" s="30"/>
      <c r="I393" s="40"/>
      <c r="J393" s="41"/>
      <c r="K393" s="43"/>
      <c r="L393" s="41"/>
      <c r="M393" s="41"/>
      <c r="N393" s="51"/>
      <c r="O393" s="41"/>
      <c r="P393" s="41"/>
      <c r="Q393" s="60"/>
      <c r="R393" s="20"/>
      <c r="S393" s="11"/>
      <c r="T393" s="70"/>
      <c r="U393" s="70"/>
      <c r="V393" s="41"/>
      <c r="W393" s="83"/>
      <c r="X393" s="83"/>
      <c r="Y393" s="83"/>
      <c r="AA393" s="207"/>
      <c r="AB393" s="77"/>
      <c r="AC393" s="75"/>
      <c r="AD393" s="75"/>
      <c r="AE393" s="75"/>
      <c r="AF393" s="75"/>
      <c r="AG393" s="75"/>
      <c r="AH393" s="75"/>
      <c r="AI393" s="75"/>
      <c r="AJ393" s="75"/>
      <c r="AK393" s="75"/>
      <c r="AL393" s="75"/>
      <c r="AM393" s="75"/>
      <c r="AN393" s="75"/>
      <c r="AO393" s="75"/>
      <c r="AP393" s="75"/>
      <c r="AQ393"/>
      <c r="AR393"/>
    </row>
    <row r="394" spans="1:44" s="85" customFormat="1" x14ac:dyDescent="0.2">
      <c r="A394" s="11"/>
      <c r="B394" s="11"/>
      <c r="C394" s="17"/>
      <c r="D394" s="26"/>
      <c r="E394" s="27"/>
      <c r="F394" s="38"/>
      <c r="G394" s="39"/>
      <c r="H394" s="30"/>
      <c r="I394" s="40"/>
      <c r="J394" s="41"/>
      <c r="K394" s="43"/>
      <c r="L394" s="41"/>
      <c r="M394" s="41"/>
      <c r="N394" s="51"/>
      <c r="O394" s="41"/>
      <c r="P394" s="41"/>
      <c r="Q394" s="60"/>
      <c r="R394" s="20"/>
      <c r="S394" s="11"/>
      <c r="T394" s="70"/>
      <c r="U394" s="70"/>
      <c r="V394" s="41"/>
      <c r="W394" s="83"/>
      <c r="X394" s="83"/>
      <c r="Y394" s="83"/>
      <c r="AA394" s="207"/>
      <c r="AB394" s="77"/>
      <c r="AC394" s="75"/>
      <c r="AD394" s="75"/>
      <c r="AE394" s="75"/>
      <c r="AF394" s="75"/>
      <c r="AG394" s="75"/>
      <c r="AH394" s="75"/>
      <c r="AI394" s="75"/>
      <c r="AJ394" s="75"/>
      <c r="AK394" s="75"/>
      <c r="AL394" s="75"/>
      <c r="AM394" s="75"/>
      <c r="AN394" s="75"/>
      <c r="AO394" s="75"/>
      <c r="AP394" s="75"/>
      <c r="AQ394"/>
      <c r="AR394"/>
    </row>
    <row r="395" spans="1:44" s="85" customFormat="1" x14ac:dyDescent="0.2">
      <c r="A395" s="11"/>
      <c r="B395" s="11"/>
      <c r="C395" s="17"/>
      <c r="D395" s="26"/>
      <c r="E395" s="27"/>
      <c r="F395" s="38"/>
      <c r="G395" s="39"/>
      <c r="H395" s="30"/>
      <c r="I395" s="40"/>
      <c r="J395" s="41"/>
      <c r="K395" s="43"/>
      <c r="L395" s="41"/>
      <c r="M395" s="41"/>
      <c r="N395" s="51"/>
      <c r="O395" s="41"/>
      <c r="P395" s="41"/>
      <c r="Q395" s="60"/>
      <c r="R395" s="20"/>
      <c r="S395" s="11"/>
      <c r="T395" s="70"/>
      <c r="U395" s="70"/>
      <c r="V395" s="41"/>
      <c r="W395" s="83"/>
      <c r="X395" s="83"/>
      <c r="Y395" s="83"/>
      <c r="AA395" s="207"/>
      <c r="AB395" s="77"/>
      <c r="AC395" s="75"/>
      <c r="AD395" s="75"/>
      <c r="AE395" s="75"/>
      <c r="AF395" s="75"/>
      <c r="AG395" s="75"/>
      <c r="AH395" s="75"/>
      <c r="AI395" s="75"/>
      <c r="AJ395" s="75"/>
      <c r="AK395" s="75"/>
      <c r="AL395" s="75"/>
      <c r="AM395" s="75"/>
      <c r="AN395" s="75"/>
      <c r="AO395" s="75"/>
      <c r="AP395" s="75"/>
      <c r="AQ395"/>
      <c r="AR395"/>
    </row>
    <row r="396" spans="1:44" s="85" customFormat="1" x14ac:dyDescent="0.2">
      <c r="A396" s="11"/>
      <c r="B396" s="11"/>
      <c r="C396" s="17"/>
      <c r="D396" s="26"/>
      <c r="E396" s="27"/>
      <c r="F396" s="38"/>
      <c r="G396" s="39"/>
      <c r="H396" s="30"/>
      <c r="I396" s="40"/>
      <c r="J396" s="41"/>
      <c r="K396" s="43"/>
      <c r="L396" s="41"/>
      <c r="M396" s="41"/>
      <c r="N396" s="51"/>
      <c r="O396" s="41"/>
      <c r="P396" s="41"/>
      <c r="Q396" s="60"/>
      <c r="R396" s="20"/>
      <c r="S396" s="11"/>
      <c r="T396" s="70"/>
      <c r="U396" s="70"/>
      <c r="V396" s="41"/>
      <c r="W396" s="83"/>
      <c r="X396" s="83"/>
      <c r="Y396" s="83"/>
      <c r="AA396" s="207"/>
      <c r="AB396" s="77"/>
      <c r="AC396" s="75"/>
      <c r="AD396" s="75"/>
      <c r="AE396" s="75"/>
      <c r="AF396" s="75"/>
      <c r="AG396" s="75"/>
      <c r="AH396" s="75"/>
      <c r="AI396" s="75"/>
      <c r="AJ396" s="75"/>
      <c r="AK396" s="75"/>
      <c r="AL396" s="75"/>
      <c r="AM396" s="75"/>
      <c r="AN396" s="75"/>
      <c r="AO396" s="75"/>
      <c r="AP396" s="75"/>
      <c r="AQ396"/>
      <c r="AR396"/>
    </row>
    <row r="397" spans="1:44" s="85" customFormat="1" x14ac:dyDescent="0.2">
      <c r="A397" s="11"/>
      <c r="B397" s="11"/>
      <c r="C397" s="17"/>
      <c r="D397" s="26"/>
      <c r="E397" s="27"/>
      <c r="F397" s="38"/>
      <c r="G397" s="39"/>
      <c r="H397" s="30"/>
      <c r="I397" s="40"/>
      <c r="J397" s="41"/>
      <c r="K397" s="43"/>
      <c r="L397" s="41"/>
      <c r="M397" s="41"/>
      <c r="N397" s="51"/>
      <c r="O397" s="41"/>
      <c r="P397" s="41"/>
      <c r="Q397" s="60"/>
      <c r="R397" s="20"/>
      <c r="S397" s="11"/>
      <c r="T397" s="70"/>
      <c r="U397" s="70"/>
      <c r="V397" s="41"/>
      <c r="W397" s="83"/>
      <c r="X397" s="83"/>
      <c r="Y397" s="83"/>
      <c r="AA397" s="207"/>
      <c r="AB397" s="77"/>
      <c r="AC397" s="75"/>
      <c r="AD397" s="75"/>
      <c r="AE397" s="75"/>
      <c r="AF397" s="75"/>
      <c r="AG397" s="75"/>
      <c r="AH397" s="75"/>
      <c r="AI397" s="75"/>
      <c r="AJ397" s="75"/>
      <c r="AK397" s="75"/>
      <c r="AL397" s="75"/>
      <c r="AM397" s="75"/>
      <c r="AN397" s="75"/>
      <c r="AO397" s="75"/>
      <c r="AP397" s="75"/>
      <c r="AQ397"/>
      <c r="AR397"/>
    </row>
    <row r="398" spans="1:44" s="85" customFormat="1" x14ac:dyDescent="0.2">
      <c r="A398" s="11"/>
      <c r="B398" s="11"/>
      <c r="C398" s="17"/>
      <c r="D398" s="26"/>
      <c r="E398" s="27"/>
      <c r="F398" s="38"/>
      <c r="G398" s="39"/>
      <c r="H398" s="30"/>
      <c r="I398" s="40"/>
      <c r="J398" s="41"/>
      <c r="K398" s="43"/>
      <c r="L398" s="41"/>
      <c r="M398" s="41"/>
      <c r="N398" s="51"/>
      <c r="O398" s="41"/>
      <c r="P398" s="41"/>
      <c r="Q398" s="60"/>
      <c r="R398" s="20"/>
      <c r="S398" s="11"/>
      <c r="T398" s="70"/>
      <c r="U398" s="70"/>
      <c r="V398" s="41"/>
      <c r="W398" s="83"/>
      <c r="X398" s="83"/>
      <c r="Y398" s="83"/>
      <c r="AA398" s="207"/>
      <c r="AB398" s="77"/>
      <c r="AC398" s="75"/>
      <c r="AD398" s="75"/>
      <c r="AE398" s="75"/>
      <c r="AF398" s="75"/>
      <c r="AG398" s="75"/>
      <c r="AH398" s="75"/>
      <c r="AI398" s="75"/>
      <c r="AJ398" s="75"/>
      <c r="AK398" s="75"/>
      <c r="AL398" s="75"/>
      <c r="AM398" s="75"/>
      <c r="AN398" s="75"/>
      <c r="AO398" s="75"/>
      <c r="AP398" s="75"/>
      <c r="AQ398"/>
      <c r="AR398"/>
    </row>
    <row r="399" spans="1:44" s="85" customFormat="1" x14ac:dyDescent="0.2">
      <c r="A399" s="11"/>
      <c r="B399" s="11"/>
      <c r="C399" s="17"/>
      <c r="D399" s="26"/>
      <c r="E399" s="27"/>
      <c r="F399" s="38"/>
      <c r="G399" s="39"/>
      <c r="H399" s="30"/>
      <c r="I399" s="40"/>
      <c r="J399" s="41"/>
      <c r="K399" s="43"/>
      <c r="L399" s="41"/>
      <c r="M399" s="41"/>
      <c r="N399" s="51"/>
      <c r="O399" s="41"/>
      <c r="P399" s="41"/>
      <c r="Q399" s="60"/>
      <c r="R399" s="20"/>
      <c r="S399" s="11"/>
      <c r="T399" s="70"/>
      <c r="U399" s="70"/>
      <c r="V399" s="41"/>
      <c r="W399" s="83"/>
      <c r="X399" s="83"/>
      <c r="Y399" s="83"/>
      <c r="AA399" s="207"/>
      <c r="AB399" s="77"/>
      <c r="AC399" s="75"/>
      <c r="AD399" s="75"/>
      <c r="AE399" s="75"/>
      <c r="AF399" s="75"/>
      <c r="AG399" s="75"/>
      <c r="AH399" s="75"/>
      <c r="AI399" s="75"/>
      <c r="AJ399" s="75"/>
      <c r="AK399" s="75"/>
      <c r="AL399" s="75"/>
      <c r="AM399" s="75"/>
      <c r="AN399" s="75"/>
      <c r="AO399" s="75"/>
      <c r="AP399" s="75"/>
      <c r="AQ399"/>
      <c r="AR399"/>
    </row>
    <row r="400" spans="1:44" s="85" customFormat="1" x14ac:dyDescent="0.2">
      <c r="A400" s="11"/>
      <c r="B400" s="11"/>
      <c r="C400" s="17"/>
      <c r="D400" s="26"/>
      <c r="E400" s="27"/>
      <c r="F400" s="38"/>
      <c r="G400" s="39"/>
      <c r="H400" s="30"/>
      <c r="I400" s="40"/>
      <c r="J400" s="41"/>
      <c r="K400" s="43"/>
      <c r="L400" s="41"/>
      <c r="M400" s="41"/>
      <c r="N400" s="51"/>
      <c r="O400" s="41"/>
      <c r="P400" s="41"/>
      <c r="Q400" s="60"/>
      <c r="R400" s="20"/>
      <c r="S400" s="11"/>
      <c r="T400" s="70"/>
      <c r="U400" s="70"/>
      <c r="V400" s="41"/>
      <c r="W400" s="83"/>
      <c r="X400" s="83"/>
      <c r="Y400" s="83"/>
      <c r="AA400" s="207"/>
      <c r="AB400" s="77"/>
      <c r="AC400" s="75"/>
      <c r="AD400" s="75"/>
      <c r="AE400" s="75"/>
      <c r="AF400" s="75"/>
      <c r="AG400" s="75"/>
      <c r="AH400" s="75"/>
      <c r="AI400" s="75"/>
      <c r="AJ400" s="75"/>
      <c r="AK400" s="75"/>
      <c r="AL400" s="75"/>
      <c r="AM400" s="75"/>
      <c r="AN400" s="75"/>
      <c r="AO400" s="75"/>
      <c r="AP400" s="75"/>
      <c r="AQ400"/>
      <c r="AR400"/>
    </row>
    <row r="401" spans="1:44" s="85" customFormat="1" x14ac:dyDescent="0.2">
      <c r="A401" s="11"/>
      <c r="B401" s="11"/>
      <c r="C401" s="17"/>
      <c r="D401" s="26"/>
      <c r="E401" s="27"/>
      <c r="F401" s="38"/>
      <c r="G401" s="39"/>
      <c r="H401" s="30"/>
      <c r="I401" s="40"/>
      <c r="J401" s="41"/>
      <c r="K401" s="43"/>
      <c r="L401" s="41"/>
      <c r="M401" s="41"/>
      <c r="N401" s="51"/>
      <c r="O401" s="41"/>
      <c r="P401" s="41"/>
      <c r="Q401" s="60"/>
      <c r="R401" s="20"/>
      <c r="S401" s="11"/>
      <c r="T401" s="70"/>
      <c r="U401" s="70"/>
      <c r="V401" s="41"/>
      <c r="W401" s="83"/>
      <c r="X401" s="83"/>
      <c r="Y401" s="83"/>
      <c r="AA401" s="207"/>
      <c r="AB401" s="77"/>
      <c r="AC401" s="75"/>
      <c r="AD401" s="75"/>
      <c r="AE401" s="75"/>
      <c r="AF401" s="75"/>
      <c r="AG401" s="75"/>
      <c r="AH401" s="75"/>
      <c r="AI401" s="75"/>
      <c r="AJ401" s="75"/>
      <c r="AK401" s="75"/>
      <c r="AL401" s="75"/>
      <c r="AM401" s="75"/>
      <c r="AN401" s="75"/>
      <c r="AO401" s="75"/>
      <c r="AP401" s="75"/>
      <c r="AQ401"/>
      <c r="AR401"/>
    </row>
    <row r="402" spans="1:44" s="85" customFormat="1" x14ac:dyDescent="0.2">
      <c r="A402" s="11"/>
      <c r="B402" s="11"/>
      <c r="C402" s="17"/>
      <c r="D402" s="26"/>
      <c r="E402" s="27"/>
      <c r="F402" s="38"/>
      <c r="G402" s="39"/>
      <c r="H402" s="30"/>
      <c r="I402" s="40"/>
      <c r="J402" s="41"/>
      <c r="K402" s="43"/>
      <c r="L402" s="41"/>
      <c r="M402" s="41"/>
      <c r="N402" s="51"/>
      <c r="O402" s="41"/>
      <c r="P402" s="41"/>
      <c r="Q402" s="60"/>
      <c r="R402" s="20"/>
      <c r="S402" s="11"/>
      <c r="T402" s="70"/>
      <c r="U402" s="70"/>
      <c r="V402" s="41"/>
      <c r="W402" s="83"/>
      <c r="X402" s="83"/>
      <c r="Y402" s="83"/>
      <c r="AA402" s="207"/>
      <c r="AB402" s="77"/>
      <c r="AC402" s="75"/>
      <c r="AD402" s="75"/>
      <c r="AE402" s="75"/>
      <c r="AF402" s="75"/>
      <c r="AG402" s="75"/>
      <c r="AH402" s="75"/>
      <c r="AI402" s="75"/>
      <c r="AJ402" s="75"/>
      <c r="AK402" s="75"/>
      <c r="AL402" s="75"/>
      <c r="AM402" s="75"/>
      <c r="AN402" s="75"/>
      <c r="AO402" s="75"/>
      <c r="AP402" s="75"/>
      <c r="AQ402"/>
      <c r="AR402"/>
    </row>
    <row r="403" spans="1:44" s="85" customFormat="1" x14ac:dyDescent="0.2">
      <c r="A403" s="11"/>
      <c r="B403" s="11"/>
      <c r="C403" s="17"/>
      <c r="D403" s="26"/>
      <c r="E403" s="27"/>
      <c r="F403" s="38"/>
      <c r="G403" s="39"/>
      <c r="H403" s="30"/>
      <c r="I403" s="40"/>
      <c r="J403" s="41"/>
      <c r="K403" s="43"/>
      <c r="L403" s="41"/>
      <c r="M403" s="41"/>
      <c r="N403" s="51"/>
      <c r="O403" s="41"/>
      <c r="P403" s="41"/>
      <c r="Q403" s="60"/>
      <c r="R403" s="20"/>
      <c r="S403" s="11"/>
      <c r="T403" s="70"/>
      <c r="U403" s="70"/>
      <c r="V403" s="41"/>
      <c r="W403" s="83"/>
      <c r="X403" s="83"/>
      <c r="Y403" s="83"/>
      <c r="AA403" s="207"/>
      <c r="AB403" s="77"/>
      <c r="AC403" s="75"/>
      <c r="AD403" s="75"/>
      <c r="AE403" s="75"/>
      <c r="AF403" s="75"/>
      <c r="AG403" s="75"/>
      <c r="AH403" s="75"/>
      <c r="AI403" s="75"/>
      <c r="AJ403" s="75"/>
      <c r="AK403" s="75"/>
      <c r="AL403" s="75"/>
      <c r="AM403" s="75"/>
      <c r="AN403" s="75"/>
      <c r="AO403" s="75"/>
      <c r="AP403" s="75"/>
      <c r="AQ403"/>
      <c r="AR403"/>
    </row>
    <row r="404" spans="1:44" s="85" customFormat="1" x14ac:dyDescent="0.2">
      <c r="A404" s="11"/>
      <c r="B404" s="11"/>
      <c r="C404" s="17"/>
      <c r="D404" s="26"/>
      <c r="E404" s="27"/>
      <c r="F404" s="38"/>
      <c r="G404" s="39"/>
      <c r="H404" s="30"/>
      <c r="I404" s="40"/>
      <c r="J404" s="41"/>
      <c r="K404" s="43"/>
      <c r="L404" s="41"/>
      <c r="M404" s="41"/>
      <c r="N404" s="51"/>
      <c r="O404" s="41"/>
      <c r="P404" s="41"/>
      <c r="Q404" s="60"/>
      <c r="R404" s="20"/>
      <c r="S404" s="11"/>
      <c r="T404" s="70"/>
      <c r="U404" s="70"/>
      <c r="V404" s="41"/>
      <c r="W404" s="83"/>
      <c r="X404" s="83"/>
      <c r="Y404" s="83"/>
      <c r="AA404" s="207"/>
      <c r="AB404" s="77"/>
      <c r="AC404" s="75"/>
      <c r="AD404" s="75"/>
      <c r="AE404" s="75"/>
      <c r="AF404" s="75"/>
      <c r="AG404" s="75"/>
      <c r="AH404" s="75"/>
      <c r="AI404" s="75"/>
      <c r="AJ404" s="75"/>
      <c r="AK404" s="75"/>
      <c r="AL404" s="75"/>
      <c r="AM404" s="75"/>
      <c r="AN404" s="75"/>
      <c r="AO404" s="75"/>
      <c r="AP404" s="75"/>
      <c r="AQ404"/>
      <c r="AR404"/>
    </row>
    <row r="405" spans="1:44" s="85" customFormat="1" x14ac:dyDescent="0.2">
      <c r="A405" s="11"/>
      <c r="B405" s="11"/>
      <c r="C405" s="17"/>
      <c r="D405" s="26"/>
      <c r="E405" s="27"/>
      <c r="F405" s="38"/>
      <c r="G405" s="39"/>
      <c r="H405" s="30"/>
      <c r="I405" s="40"/>
      <c r="J405" s="41"/>
      <c r="K405" s="43"/>
      <c r="L405" s="41"/>
      <c r="M405" s="41"/>
      <c r="N405" s="51"/>
      <c r="O405" s="41"/>
      <c r="P405" s="41"/>
      <c r="Q405" s="60"/>
      <c r="R405" s="20"/>
      <c r="S405" s="11"/>
      <c r="T405" s="70"/>
      <c r="U405" s="70"/>
      <c r="V405" s="41"/>
      <c r="W405" s="83"/>
      <c r="X405" s="83"/>
      <c r="Y405" s="83"/>
      <c r="AA405" s="207"/>
      <c r="AB405" s="77"/>
      <c r="AC405" s="75"/>
      <c r="AD405" s="75"/>
      <c r="AE405" s="75"/>
      <c r="AF405" s="75"/>
      <c r="AG405" s="75"/>
      <c r="AH405" s="75"/>
      <c r="AI405" s="75"/>
      <c r="AJ405" s="75"/>
      <c r="AK405" s="75"/>
      <c r="AL405" s="75"/>
      <c r="AM405" s="75"/>
      <c r="AN405" s="75"/>
      <c r="AO405" s="75"/>
      <c r="AP405" s="75"/>
      <c r="AQ405"/>
      <c r="AR405"/>
    </row>
    <row r="406" spans="1:44" s="85" customFormat="1" x14ac:dyDescent="0.2">
      <c r="A406" s="11"/>
      <c r="B406" s="11"/>
      <c r="C406" s="17"/>
      <c r="D406" s="26"/>
      <c r="E406" s="27"/>
      <c r="F406" s="38"/>
      <c r="G406" s="39"/>
      <c r="H406" s="30"/>
      <c r="I406" s="40"/>
      <c r="J406" s="41"/>
      <c r="K406" s="43"/>
      <c r="L406" s="41"/>
      <c r="M406" s="41"/>
      <c r="N406" s="51"/>
      <c r="O406" s="41"/>
      <c r="P406" s="41"/>
      <c r="Q406" s="60"/>
      <c r="R406" s="20"/>
      <c r="S406" s="11"/>
      <c r="T406" s="70"/>
      <c r="U406" s="70"/>
      <c r="V406" s="41"/>
      <c r="W406" s="83"/>
      <c r="X406" s="83"/>
      <c r="Y406" s="83"/>
      <c r="AA406" s="207"/>
      <c r="AB406" s="77"/>
      <c r="AC406" s="75"/>
      <c r="AD406" s="75"/>
      <c r="AE406" s="75"/>
      <c r="AF406" s="75"/>
      <c r="AG406" s="75"/>
      <c r="AH406" s="75"/>
      <c r="AI406" s="75"/>
      <c r="AJ406" s="75"/>
      <c r="AK406" s="75"/>
      <c r="AL406" s="75"/>
      <c r="AM406" s="75"/>
      <c r="AN406" s="75"/>
      <c r="AO406" s="75"/>
      <c r="AP406" s="75"/>
      <c r="AQ406"/>
      <c r="AR406"/>
    </row>
    <row r="407" spans="1:44" s="85" customFormat="1" x14ac:dyDescent="0.2">
      <c r="A407" s="11"/>
      <c r="B407" s="11"/>
      <c r="C407" s="17"/>
      <c r="D407" s="26"/>
      <c r="E407" s="27"/>
      <c r="F407" s="38"/>
      <c r="G407" s="39"/>
      <c r="H407" s="30"/>
      <c r="I407" s="40"/>
      <c r="J407" s="41"/>
      <c r="K407" s="43"/>
      <c r="L407" s="41"/>
      <c r="M407" s="41"/>
      <c r="N407" s="51"/>
      <c r="O407" s="41"/>
      <c r="P407" s="41"/>
      <c r="Q407" s="60"/>
      <c r="R407" s="20"/>
      <c r="S407" s="11"/>
      <c r="T407" s="70"/>
      <c r="U407" s="70"/>
      <c r="V407" s="41"/>
      <c r="W407" s="83"/>
      <c r="X407" s="83"/>
      <c r="Y407" s="83"/>
      <c r="AA407" s="207"/>
      <c r="AB407" s="77"/>
      <c r="AC407" s="75"/>
      <c r="AD407" s="75"/>
      <c r="AE407" s="75"/>
      <c r="AF407" s="75"/>
      <c r="AG407" s="75"/>
      <c r="AH407" s="75"/>
      <c r="AI407" s="75"/>
      <c r="AJ407" s="75"/>
      <c r="AK407" s="75"/>
      <c r="AL407" s="75"/>
      <c r="AM407" s="75"/>
      <c r="AN407" s="75"/>
      <c r="AO407" s="75"/>
      <c r="AP407" s="75"/>
      <c r="AQ407"/>
      <c r="AR407"/>
    </row>
    <row r="408" spans="1:44" s="85" customFormat="1" x14ac:dyDescent="0.2">
      <c r="A408" s="11"/>
      <c r="B408" s="11"/>
      <c r="C408" s="17"/>
      <c r="D408" s="26"/>
      <c r="E408" s="27"/>
      <c r="F408" s="38"/>
      <c r="G408" s="39"/>
      <c r="H408" s="30"/>
      <c r="I408" s="40"/>
      <c r="J408" s="41"/>
      <c r="K408" s="43"/>
      <c r="L408" s="41"/>
      <c r="M408" s="41"/>
      <c r="N408" s="51"/>
      <c r="O408" s="41"/>
      <c r="P408" s="41"/>
      <c r="Q408" s="60"/>
      <c r="R408" s="20"/>
      <c r="S408" s="11"/>
      <c r="T408" s="70"/>
      <c r="U408" s="70"/>
      <c r="V408" s="41"/>
      <c r="W408" s="83"/>
      <c r="X408" s="83"/>
      <c r="Y408" s="83"/>
      <c r="AA408" s="207"/>
      <c r="AB408" s="77"/>
      <c r="AC408" s="75"/>
      <c r="AD408" s="75"/>
      <c r="AE408" s="75"/>
      <c r="AF408" s="75"/>
      <c r="AG408" s="75"/>
      <c r="AH408" s="75"/>
      <c r="AI408" s="75"/>
      <c r="AJ408" s="75"/>
      <c r="AK408" s="75"/>
      <c r="AL408" s="75"/>
      <c r="AM408" s="75"/>
      <c r="AN408" s="75"/>
      <c r="AO408" s="75"/>
      <c r="AP408" s="75"/>
      <c r="AQ408"/>
      <c r="AR408"/>
    </row>
    <row r="409" spans="1:44" s="85" customFormat="1" x14ac:dyDescent="0.2">
      <c r="A409" s="11"/>
      <c r="B409" s="11"/>
      <c r="C409" s="17"/>
      <c r="D409" s="26"/>
      <c r="E409" s="27"/>
      <c r="F409" s="38"/>
      <c r="G409" s="39"/>
      <c r="H409" s="30"/>
      <c r="I409" s="40"/>
      <c r="J409" s="41"/>
      <c r="K409" s="43"/>
      <c r="L409" s="41"/>
      <c r="M409" s="41"/>
      <c r="N409" s="51"/>
      <c r="O409" s="41"/>
      <c r="P409" s="41"/>
      <c r="Q409" s="60"/>
      <c r="R409" s="20"/>
      <c r="S409" s="11"/>
      <c r="T409" s="70"/>
      <c r="U409" s="70"/>
      <c r="V409" s="41"/>
      <c r="W409" s="83"/>
      <c r="X409" s="83"/>
      <c r="Y409" s="83"/>
      <c r="AA409" s="207"/>
      <c r="AB409" s="77"/>
      <c r="AC409" s="75"/>
      <c r="AD409" s="75"/>
      <c r="AE409" s="75"/>
      <c r="AF409" s="75"/>
      <c r="AG409" s="75"/>
      <c r="AH409" s="75"/>
      <c r="AI409" s="75"/>
      <c r="AJ409" s="75"/>
      <c r="AK409" s="75"/>
      <c r="AL409" s="75"/>
      <c r="AM409" s="75"/>
      <c r="AN409" s="75"/>
      <c r="AO409" s="75"/>
      <c r="AP409" s="75"/>
      <c r="AQ409"/>
      <c r="AR409"/>
    </row>
    <row r="410" spans="1:44" s="85" customFormat="1" x14ac:dyDescent="0.2">
      <c r="A410" s="11"/>
      <c r="B410" s="11"/>
      <c r="C410" s="17"/>
      <c r="D410" s="26"/>
      <c r="E410" s="27"/>
      <c r="F410" s="38"/>
      <c r="G410" s="39"/>
      <c r="H410" s="30"/>
      <c r="I410" s="40"/>
      <c r="J410" s="41"/>
      <c r="K410" s="43"/>
      <c r="L410" s="41"/>
      <c r="M410" s="41"/>
      <c r="N410" s="51"/>
      <c r="O410" s="41"/>
      <c r="P410" s="41"/>
      <c r="Q410" s="60"/>
      <c r="R410" s="20"/>
      <c r="S410" s="11"/>
      <c r="T410" s="70"/>
      <c r="U410" s="70"/>
      <c r="V410" s="41"/>
      <c r="W410" s="83"/>
      <c r="X410" s="83"/>
      <c r="Y410" s="83"/>
      <c r="AA410" s="207"/>
      <c r="AB410" s="77"/>
      <c r="AC410" s="75"/>
      <c r="AD410" s="75"/>
      <c r="AE410" s="75"/>
      <c r="AF410" s="75"/>
      <c r="AG410" s="75"/>
      <c r="AH410" s="75"/>
      <c r="AI410" s="75"/>
      <c r="AJ410" s="75"/>
      <c r="AK410" s="75"/>
      <c r="AL410" s="75"/>
      <c r="AM410" s="75"/>
      <c r="AN410" s="75"/>
      <c r="AO410" s="75"/>
      <c r="AP410" s="75"/>
      <c r="AQ410"/>
      <c r="AR410"/>
    </row>
    <row r="411" spans="1:44" s="85" customFormat="1" x14ac:dyDescent="0.2">
      <c r="A411" s="11"/>
      <c r="B411" s="11"/>
      <c r="C411" s="17"/>
      <c r="D411" s="26"/>
      <c r="E411" s="27"/>
      <c r="F411" s="38"/>
      <c r="G411" s="39"/>
      <c r="H411" s="30"/>
      <c r="I411" s="40"/>
      <c r="J411" s="41"/>
      <c r="K411" s="43"/>
      <c r="L411" s="41"/>
      <c r="M411" s="41"/>
      <c r="N411" s="51"/>
      <c r="O411" s="41"/>
      <c r="P411" s="41"/>
      <c r="Q411" s="60"/>
      <c r="R411" s="20"/>
      <c r="S411" s="11"/>
      <c r="T411" s="70"/>
      <c r="U411" s="70"/>
      <c r="V411" s="41"/>
      <c r="W411" s="83"/>
      <c r="X411" s="83"/>
      <c r="Y411" s="83"/>
      <c r="AA411" s="207"/>
      <c r="AB411" s="77"/>
      <c r="AC411" s="75"/>
      <c r="AD411" s="75"/>
      <c r="AE411" s="75"/>
      <c r="AF411" s="75"/>
      <c r="AG411" s="75"/>
      <c r="AH411" s="75"/>
      <c r="AI411" s="75"/>
      <c r="AJ411" s="75"/>
      <c r="AK411" s="75"/>
      <c r="AL411" s="75"/>
      <c r="AM411" s="75"/>
      <c r="AN411" s="75"/>
      <c r="AO411" s="75"/>
      <c r="AP411" s="75"/>
      <c r="AQ411"/>
      <c r="AR411"/>
    </row>
    <row r="412" spans="1:44" s="85" customFormat="1" x14ac:dyDescent="0.2">
      <c r="A412" s="11"/>
      <c r="B412" s="11"/>
      <c r="C412" s="17"/>
      <c r="D412" s="26"/>
      <c r="E412" s="27"/>
      <c r="F412" s="38"/>
      <c r="G412" s="39"/>
      <c r="H412" s="30"/>
      <c r="I412" s="40"/>
      <c r="J412" s="41"/>
      <c r="K412" s="43"/>
      <c r="L412" s="41"/>
      <c r="M412" s="41"/>
      <c r="N412" s="51"/>
      <c r="O412" s="41"/>
      <c r="P412" s="41"/>
      <c r="Q412" s="60"/>
      <c r="R412" s="20"/>
      <c r="S412" s="11"/>
      <c r="T412" s="70"/>
      <c r="U412" s="70"/>
      <c r="V412" s="41"/>
      <c r="W412" s="83"/>
      <c r="X412" s="83"/>
      <c r="Y412" s="83"/>
      <c r="AA412" s="207"/>
      <c r="AB412" s="77"/>
      <c r="AC412" s="75"/>
      <c r="AD412" s="75"/>
      <c r="AE412" s="75"/>
      <c r="AF412" s="75"/>
      <c r="AG412" s="75"/>
      <c r="AH412" s="75"/>
      <c r="AI412" s="75"/>
      <c r="AJ412" s="75"/>
      <c r="AK412" s="75"/>
      <c r="AL412" s="75"/>
      <c r="AM412" s="75"/>
      <c r="AN412" s="75"/>
      <c r="AO412" s="75"/>
      <c r="AP412" s="75"/>
      <c r="AQ412"/>
      <c r="AR412"/>
    </row>
    <row r="413" spans="1:44" s="85" customFormat="1" x14ac:dyDescent="0.2">
      <c r="A413" s="11"/>
      <c r="B413" s="11"/>
      <c r="C413" s="17"/>
      <c r="D413" s="26"/>
      <c r="E413" s="27"/>
      <c r="F413" s="38"/>
      <c r="G413" s="39"/>
      <c r="H413" s="30"/>
      <c r="I413" s="40"/>
      <c r="J413" s="41"/>
      <c r="K413" s="43"/>
      <c r="L413" s="41"/>
      <c r="M413" s="41"/>
      <c r="N413" s="51"/>
      <c r="O413" s="41"/>
      <c r="P413" s="41"/>
      <c r="Q413" s="60"/>
      <c r="R413" s="20"/>
      <c r="S413" s="11"/>
      <c r="T413" s="70"/>
      <c r="U413" s="70"/>
      <c r="V413" s="41"/>
      <c r="W413" s="83"/>
      <c r="X413" s="83"/>
      <c r="Y413" s="83"/>
      <c r="AA413" s="207"/>
      <c r="AB413" s="77"/>
      <c r="AC413" s="75"/>
      <c r="AD413" s="75"/>
      <c r="AE413" s="75"/>
      <c r="AF413" s="75"/>
      <c r="AG413" s="75"/>
      <c r="AH413" s="75"/>
      <c r="AI413" s="75"/>
      <c r="AJ413" s="75"/>
      <c r="AK413" s="75"/>
      <c r="AL413" s="75"/>
      <c r="AM413" s="75"/>
      <c r="AN413" s="75"/>
      <c r="AO413" s="75"/>
      <c r="AP413" s="75"/>
      <c r="AQ413"/>
      <c r="AR413"/>
    </row>
    <row r="414" spans="1:44" s="85" customFormat="1" x14ac:dyDescent="0.2">
      <c r="A414" s="11"/>
      <c r="B414" s="11"/>
      <c r="C414" s="17"/>
      <c r="D414" s="26"/>
      <c r="E414" s="27"/>
      <c r="F414" s="38"/>
      <c r="G414" s="39"/>
      <c r="H414" s="30"/>
      <c r="I414" s="40"/>
      <c r="J414" s="41"/>
      <c r="K414" s="43"/>
      <c r="L414" s="41"/>
      <c r="M414" s="41"/>
      <c r="N414" s="51"/>
      <c r="O414" s="41"/>
      <c r="P414" s="41"/>
      <c r="Q414" s="60"/>
      <c r="R414" s="20"/>
      <c r="S414" s="11"/>
      <c r="T414" s="70"/>
      <c r="U414" s="70"/>
      <c r="V414" s="41"/>
      <c r="W414" s="83"/>
      <c r="X414" s="83"/>
      <c r="Y414" s="83"/>
      <c r="AA414" s="207"/>
      <c r="AB414" s="77"/>
      <c r="AC414" s="75"/>
      <c r="AD414" s="75"/>
      <c r="AE414" s="75"/>
      <c r="AF414" s="75"/>
      <c r="AG414" s="75"/>
      <c r="AH414" s="75"/>
      <c r="AI414" s="75"/>
      <c r="AJ414" s="75"/>
      <c r="AK414" s="75"/>
      <c r="AL414" s="75"/>
      <c r="AM414" s="75"/>
      <c r="AN414" s="75"/>
      <c r="AO414" s="75"/>
      <c r="AP414" s="75"/>
      <c r="AQ414"/>
      <c r="AR414"/>
    </row>
    <row r="415" spans="1:44" s="85" customFormat="1" x14ac:dyDescent="0.2">
      <c r="A415" s="11"/>
      <c r="B415" s="11"/>
      <c r="C415" s="17"/>
      <c r="D415" s="26"/>
      <c r="E415" s="27"/>
      <c r="F415" s="38"/>
      <c r="G415" s="39"/>
      <c r="H415" s="30"/>
      <c r="I415" s="40"/>
      <c r="J415" s="41"/>
      <c r="K415" s="43"/>
      <c r="L415" s="41"/>
      <c r="M415" s="41"/>
      <c r="N415" s="51"/>
      <c r="O415" s="41"/>
      <c r="P415" s="41"/>
      <c r="Q415" s="60"/>
      <c r="R415" s="20"/>
      <c r="S415" s="11"/>
      <c r="T415" s="70"/>
      <c r="U415" s="70"/>
      <c r="V415" s="41"/>
      <c r="W415" s="83"/>
      <c r="X415" s="83"/>
      <c r="Y415" s="83"/>
      <c r="AA415" s="207"/>
      <c r="AB415" s="77"/>
      <c r="AC415" s="75"/>
      <c r="AD415" s="75"/>
      <c r="AE415" s="75"/>
      <c r="AF415" s="75"/>
      <c r="AG415" s="75"/>
      <c r="AH415" s="75"/>
      <c r="AI415" s="75"/>
      <c r="AJ415" s="75"/>
      <c r="AK415" s="75"/>
      <c r="AL415" s="75"/>
      <c r="AM415" s="75"/>
      <c r="AN415" s="75"/>
      <c r="AO415" s="75"/>
      <c r="AP415" s="75"/>
      <c r="AQ415"/>
      <c r="AR415"/>
    </row>
    <row r="416" spans="1:44" s="85" customFormat="1" x14ac:dyDescent="0.2">
      <c r="A416" s="11"/>
      <c r="B416" s="11"/>
      <c r="C416" s="17"/>
      <c r="D416" s="26"/>
      <c r="E416" s="27"/>
      <c r="F416" s="38"/>
      <c r="G416" s="39"/>
      <c r="H416" s="30"/>
      <c r="I416" s="40"/>
      <c r="J416" s="41"/>
      <c r="K416" s="43"/>
      <c r="L416" s="41"/>
      <c r="M416" s="41"/>
      <c r="N416" s="51"/>
      <c r="O416" s="41"/>
      <c r="P416" s="41"/>
      <c r="Q416" s="60"/>
      <c r="R416" s="20"/>
      <c r="S416" s="11"/>
      <c r="T416" s="70"/>
      <c r="U416" s="70"/>
      <c r="V416" s="41"/>
      <c r="W416" s="83"/>
      <c r="X416" s="83"/>
      <c r="Y416" s="83"/>
      <c r="AA416" s="207"/>
      <c r="AB416" s="77"/>
      <c r="AC416" s="75"/>
      <c r="AD416" s="75"/>
      <c r="AE416" s="75"/>
      <c r="AF416" s="75"/>
      <c r="AG416" s="75"/>
      <c r="AH416" s="75"/>
      <c r="AI416" s="75"/>
      <c r="AJ416" s="75"/>
      <c r="AK416" s="75"/>
      <c r="AL416" s="75"/>
      <c r="AM416" s="75"/>
      <c r="AN416" s="75"/>
      <c r="AO416" s="75"/>
      <c r="AP416" s="75"/>
      <c r="AQ416"/>
      <c r="AR416"/>
    </row>
    <row r="417" spans="1:44" s="85" customFormat="1" x14ac:dyDescent="0.2">
      <c r="A417" s="11"/>
      <c r="B417" s="11"/>
      <c r="C417" s="17"/>
      <c r="D417" s="26"/>
      <c r="E417" s="27"/>
      <c r="F417" s="38"/>
      <c r="G417" s="39"/>
      <c r="H417" s="30"/>
      <c r="I417" s="40"/>
      <c r="J417" s="41"/>
      <c r="K417" s="43"/>
      <c r="L417" s="41"/>
      <c r="M417" s="41"/>
      <c r="N417" s="51"/>
      <c r="O417" s="41"/>
      <c r="P417" s="41"/>
      <c r="Q417" s="60"/>
      <c r="R417" s="20"/>
      <c r="S417" s="11"/>
      <c r="T417" s="70"/>
      <c r="U417" s="70"/>
      <c r="V417" s="41"/>
      <c r="W417" s="83"/>
      <c r="X417" s="83"/>
      <c r="Y417" s="83"/>
      <c r="AA417" s="207"/>
      <c r="AB417" s="77"/>
      <c r="AC417" s="75"/>
      <c r="AD417" s="75"/>
      <c r="AE417" s="75"/>
      <c r="AF417" s="75"/>
      <c r="AG417" s="75"/>
      <c r="AH417" s="75"/>
      <c r="AI417" s="75"/>
      <c r="AJ417" s="75"/>
      <c r="AK417" s="75"/>
      <c r="AL417" s="75"/>
      <c r="AM417" s="75"/>
      <c r="AN417" s="75"/>
      <c r="AO417" s="75"/>
      <c r="AP417" s="75"/>
      <c r="AQ417"/>
      <c r="AR417"/>
    </row>
    <row r="418" spans="1:44" s="85" customFormat="1" x14ac:dyDescent="0.2">
      <c r="A418" s="11"/>
      <c r="B418" s="11"/>
      <c r="C418" s="17"/>
      <c r="D418" s="26"/>
      <c r="E418" s="27"/>
      <c r="F418" s="38"/>
      <c r="G418" s="39"/>
      <c r="H418" s="30"/>
      <c r="I418" s="40"/>
      <c r="J418" s="41"/>
      <c r="K418" s="43"/>
      <c r="L418" s="41"/>
      <c r="M418" s="41"/>
      <c r="N418" s="51"/>
      <c r="O418" s="41"/>
      <c r="P418" s="41"/>
      <c r="Q418" s="60"/>
      <c r="R418" s="20"/>
      <c r="S418" s="11"/>
      <c r="T418" s="70"/>
      <c r="U418" s="70"/>
      <c r="V418" s="41"/>
      <c r="W418" s="83"/>
      <c r="X418" s="83"/>
      <c r="Y418" s="83"/>
      <c r="AA418" s="207"/>
      <c r="AB418" s="77"/>
      <c r="AC418" s="75"/>
      <c r="AD418" s="75"/>
      <c r="AE418" s="75"/>
      <c r="AF418" s="75"/>
      <c r="AG418" s="75"/>
      <c r="AH418" s="75"/>
      <c r="AI418" s="75"/>
      <c r="AJ418" s="75"/>
      <c r="AK418" s="75"/>
      <c r="AL418" s="75"/>
      <c r="AM418" s="75"/>
      <c r="AN418" s="75"/>
      <c r="AO418" s="75"/>
      <c r="AP418" s="75"/>
      <c r="AQ418"/>
      <c r="AR418"/>
    </row>
    <row r="419" spans="1:44" s="85" customFormat="1" x14ac:dyDescent="0.2">
      <c r="A419" s="11"/>
      <c r="B419" s="11"/>
      <c r="C419" s="17"/>
      <c r="D419" s="26"/>
      <c r="E419" s="27"/>
      <c r="F419" s="38"/>
      <c r="G419" s="39"/>
      <c r="H419" s="30"/>
      <c r="I419" s="40"/>
      <c r="J419" s="41"/>
      <c r="K419" s="43"/>
      <c r="L419" s="41"/>
      <c r="M419" s="41"/>
      <c r="N419" s="51"/>
      <c r="O419" s="41"/>
      <c r="P419" s="41"/>
      <c r="Q419" s="60"/>
      <c r="R419" s="20"/>
      <c r="S419" s="11"/>
      <c r="T419" s="70"/>
      <c r="U419" s="70"/>
      <c r="V419" s="41"/>
      <c r="W419" s="83"/>
      <c r="X419" s="83"/>
      <c r="Y419" s="83"/>
      <c r="AA419" s="207"/>
      <c r="AB419" s="77"/>
      <c r="AC419" s="75"/>
      <c r="AD419" s="75"/>
      <c r="AE419" s="75"/>
      <c r="AF419" s="75"/>
      <c r="AG419" s="75"/>
      <c r="AH419" s="75"/>
      <c r="AI419" s="75"/>
      <c r="AJ419" s="75"/>
      <c r="AK419" s="75"/>
      <c r="AL419" s="75"/>
      <c r="AM419" s="75"/>
      <c r="AN419" s="75"/>
      <c r="AO419" s="75"/>
      <c r="AP419" s="75"/>
      <c r="AQ419"/>
      <c r="AR419"/>
    </row>
    <row r="420" spans="1:44" s="85" customFormat="1" x14ac:dyDescent="0.2">
      <c r="A420" s="11"/>
      <c r="B420" s="11"/>
      <c r="C420" s="17"/>
      <c r="D420" s="26"/>
      <c r="E420" s="27"/>
      <c r="F420" s="38"/>
      <c r="G420" s="39"/>
      <c r="H420" s="30"/>
      <c r="I420" s="40"/>
      <c r="J420" s="41"/>
      <c r="K420" s="43"/>
      <c r="L420" s="41"/>
      <c r="M420" s="41"/>
      <c r="N420" s="51"/>
      <c r="O420" s="41"/>
      <c r="P420" s="41"/>
      <c r="Q420" s="60"/>
      <c r="R420" s="20"/>
      <c r="S420" s="11"/>
      <c r="T420" s="70"/>
      <c r="U420" s="70"/>
      <c r="V420" s="41"/>
      <c r="W420" s="83"/>
      <c r="X420" s="83"/>
      <c r="Y420" s="83"/>
      <c r="AA420" s="207"/>
      <c r="AB420" s="77"/>
      <c r="AC420" s="75"/>
      <c r="AD420" s="75"/>
      <c r="AE420" s="75"/>
      <c r="AF420" s="75"/>
      <c r="AG420" s="75"/>
      <c r="AH420" s="75"/>
      <c r="AI420" s="75"/>
      <c r="AJ420" s="75"/>
      <c r="AK420" s="75"/>
      <c r="AL420" s="75"/>
      <c r="AM420" s="75"/>
      <c r="AN420" s="75"/>
      <c r="AO420" s="75"/>
      <c r="AP420" s="75"/>
      <c r="AQ420"/>
      <c r="AR420"/>
    </row>
    <row r="421" spans="1:44" s="85" customFormat="1" x14ac:dyDescent="0.2">
      <c r="A421" s="11"/>
      <c r="B421" s="11"/>
      <c r="C421" s="17"/>
      <c r="D421" s="26"/>
      <c r="E421" s="27"/>
      <c r="F421" s="38"/>
      <c r="G421" s="39"/>
      <c r="H421" s="30"/>
      <c r="I421" s="40"/>
      <c r="J421" s="41"/>
      <c r="K421" s="43"/>
      <c r="L421" s="41"/>
      <c r="M421" s="41"/>
      <c r="N421" s="51"/>
      <c r="O421" s="41"/>
      <c r="P421" s="41"/>
      <c r="Q421" s="60"/>
      <c r="R421" s="20"/>
      <c r="S421" s="11"/>
      <c r="T421" s="70"/>
      <c r="U421" s="70"/>
      <c r="V421" s="41"/>
      <c r="W421" s="83"/>
      <c r="X421" s="83"/>
      <c r="Y421" s="83"/>
      <c r="AA421" s="207"/>
      <c r="AB421" s="77"/>
      <c r="AC421" s="75"/>
      <c r="AD421" s="75"/>
      <c r="AE421" s="75"/>
      <c r="AF421" s="75"/>
      <c r="AG421" s="75"/>
      <c r="AH421" s="75"/>
      <c r="AI421" s="75"/>
      <c r="AJ421" s="75"/>
      <c r="AK421" s="75"/>
      <c r="AL421" s="75"/>
      <c r="AM421" s="75"/>
      <c r="AN421" s="75"/>
      <c r="AO421" s="75"/>
      <c r="AP421" s="75"/>
      <c r="AQ421"/>
      <c r="AR421"/>
    </row>
    <row r="422" spans="1:44" s="85" customFormat="1" x14ac:dyDescent="0.2">
      <c r="A422" s="11"/>
      <c r="B422" s="11"/>
      <c r="C422" s="17"/>
      <c r="D422" s="26"/>
      <c r="E422" s="27"/>
      <c r="F422" s="38"/>
      <c r="G422" s="39"/>
      <c r="H422" s="30"/>
      <c r="I422" s="40"/>
      <c r="J422" s="41"/>
      <c r="K422" s="43"/>
      <c r="L422" s="41"/>
      <c r="M422" s="41"/>
      <c r="N422" s="51"/>
      <c r="O422" s="41"/>
      <c r="P422" s="41"/>
      <c r="Q422" s="60"/>
      <c r="R422" s="20"/>
      <c r="S422" s="11"/>
      <c r="T422" s="70"/>
      <c r="U422" s="70"/>
      <c r="V422" s="41"/>
      <c r="W422" s="83"/>
      <c r="X422" s="83"/>
      <c r="Y422" s="83"/>
      <c r="AA422" s="207"/>
      <c r="AB422" s="77"/>
      <c r="AC422" s="75"/>
      <c r="AD422" s="75"/>
      <c r="AE422" s="75"/>
      <c r="AF422" s="75"/>
      <c r="AG422" s="75"/>
      <c r="AH422" s="75"/>
      <c r="AI422" s="75"/>
      <c r="AJ422" s="75"/>
      <c r="AK422" s="75"/>
      <c r="AL422" s="75"/>
      <c r="AM422" s="75"/>
      <c r="AN422" s="75"/>
      <c r="AO422" s="75"/>
      <c r="AP422" s="75"/>
      <c r="AQ422"/>
      <c r="AR422"/>
    </row>
    <row r="423" spans="1:44" s="85" customFormat="1" x14ac:dyDescent="0.2">
      <c r="A423" s="11"/>
      <c r="B423" s="11"/>
      <c r="C423" s="17"/>
      <c r="D423" s="26"/>
      <c r="E423" s="27"/>
      <c r="F423" s="38"/>
      <c r="G423" s="39"/>
      <c r="H423" s="30"/>
      <c r="I423" s="40"/>
      <c r="J423" s="41"/>
      <c r="K423" s="43"/>
      <c r="L423" s="41"/>
      <c r="M423" s="41"/>
      <c r="N423" s="51"/>
      <c r="O423" s="41"/>
      <c r="P423" s="41"/>
      <c r="Q423" s="60"/>
      <c r="R423" s="20"/>
      <c r="S423" s="11"/>
      <c r="T423" s="70"/>
      <c r="U423" s="70"/>
      <c r="V423" s="41"/>
      <c r="W423" s="83"/>
      <c r="X423" s="83"/>
      <c r="Y423" s="83"/>
      <c r="AA423" s="207"/>
      <c r="AB423" s="77"/>
      <c r="AC423" s="75"/>
      <c r="AD423" s="75"/>
      <c r="AE423" s="75"/>
      <c r="AF423" s="75"/>
      <c r="AG423" s="75"/>
      <c r="AH423" s="75"/>
      <c r="AI423" s="75"/>
      <c r="AJ423" s="75"/>
      <c r="AK423" s="75"/>
      <c r="AL423" s="75"/>
      <c r="AM423" s="75"/>
      <c r="AN423" s="75"/>
      <c r="AO423" s="75"/>
      <c r="AP423" s="75"/>
      <c r="AQ423"/>
      <c r="AR423"/>
    </row>
    <row r="424" spans="1:44" s="85" customFormat="1" x14ac:dyDescent="0.2">
      <c r="A424" s="11"/>
      <c r="B424" s="11"/>
      <c r="C424" s="17"/>
      <c r="D424" s="26"/>
      <c r="E424" s="27"/>
      <c r="F424" s="38"/>
      <c r="G424" s="39"/>
      <c r="H424" s="30"/>
      <c r="I424" s="40"/>
      <c r="J424" s="41"/>
      <c r="K424" s="43"/>
      <c r="L424" s="41"/>
      <c r="M424" s="41"/>
      <c r="N424" s="51"/>
      <c r="O424" s="41"/>
      <c r="P424" s="41"/>
      <c r="Q424" s="60"/>
      <c r="R424" s="20"/>
      <c r="S424" s="11"/>
      <c r="T424" s="70"/>
      <c r="U424" s="70"/>
      <c r="V424" s="41"/>
      <c r="W424" s="83"/>
      <c r="X424" s="83"/>
      <c r="Y424" s="83"/>
      <c r="AA424" s="207"/>
      <c r="AB424" s="77"/>
      <c r="AC424" s="75"/>
      <c r="AD424" s="75"/>
      <c r="AE424" s="75"/>
      <c r="AF424" s="75"/>
      <c r="AG424" s="75"/>
      <c r="AH424" s="75"/>
      <c r="AI424" s="75"/>
      <c r="AJ424" s="75"/>
      <c r="AK424" s="75"/>
      <c r="AL424" s="75"/>
      <c r="AM424" s="75"/>
      <c r="AN424" s="75"/>
      <c r="AO424" s="75"/>
      <c r="AP424" s="75"/>
      <c r="AQ424"/>
      <c r="AR424"/>
    </row>
    <row r="425" spans="1:44" s="85" customFormat="1" x14ac:dyDescent="0.2">
      <c r="A425" s="11"/>
      <c r="B425" s="11"/>
      <c r="C425" s="17"/>
      <c r="D425" s="26"/>
      <c r="E425" s="27"/>
      <c r="F425" s="38"/>
      <c r="G425" s="39"/>
      <c r="H425" s="30"/>
      <c r="I425" s="40"/>
      <c r="J425" s="41"/>
      <c r="K425" s="43"/>
      <c r="L425" s="41"/>
      <c r="M425" s="41"/>
      <c r="N425" s="51"/>
      <c r="O425" s="41"/>
      <c r="P425" s="41"/>
      <c r="Q425" s="60"/>
      <c r="R425" s="20"/>
      <c r="S425" s="11"/>
      <c r="T425" s="70"/>
      <c r="U425" s="70"/>
      <c r="V425" s="41"/>
      <c r="W425" s="83"/>
      <c r="X425" s="83"/>
      <c r="Y425" s="83"/>
      <c r="AA425" s="207"/>
      <c r="AB425" s="77"/>
      <c r="AC425" s="75"/>
      <c r="AD425" s="75"/>
      <c r="AE425" s="75"/>
      <c r="AF425" s="75"/>
      <c r="AG425" s="75"/>
      <c r="AH425" s="75"/>
      <c r="AI425" s="75"/>
      <c r="AJ425" s="75"/>
      <c r="AK425" s="75"/>
      <c r="AL425" s="75"/>
      <c r="AM425" s="75"/>
      <c r="AN425" s="75"/>
      <c r="AO425" s="75"/>
      <c r="AP425" s="75"/>
      <c r="AQ425"/>
      <c r="AR425"/>
    </row>
    <row r="426" spans="1:44" s="85" customFormat="1" x14ac:dyDescent="0.2">
      <c r="A426" s="11"/>
      <c r="B426" s="11"/>
      <c r="C426" s="17"/>
      <c r="D426" s="26"/>
      <c r="E426" s="27"/>
      <c r="F426" s="38"/>
      <c r="G426" s="39"/>
      <c r="H426" s="30"/>
      <c r="I426" s="40"/>
      <c r="J426" s="41"/>
      <c r="K426" s="43"/>
      <c r="L426" s="41"/>
      <c r="M426" s="41"/>
      <c r="N426" s="51"/>
      <c r="O426" s="41"/>
      <c r="P426" s="41"/>
      <c r="Q426" s="60"/>
      <c r="R426" s="20"/>
      <c r="S426" s="11"/>
      <c r="T426" s="70"/>
      <c r="U426" s="70"/>
      <c r="V426" s="41"/>
      <c r="W426" s="83"/>
      <c r="X426" s="83"/>
      <c r="Y426" s="83"/>
      <c r="AA426" s="207"/>
      <c r="AB426" s="77"/>
      <c r="AC426" s="75"/>
      <c r="AD426" s="75"/>
      <c r="AE426" s="75"/>
      <c r="AF426" s="75"/>
      <c r="AG426" s="75"/>
      <c r="AH426" s="75"/>
      <c r="AI426" s="75"/>
      <c r="AJ426" s="75"/>
      <c r="AK426" s="75"/>
      <c r="AL426" s="75"/>
      <c r="AM426" s="75"/>
      <c r="AN426" s="75"/>
      <c r="AO426" s="75"/>
      <c r="AP426" s="75"/>
      <c r="AQ426"/>
      <c r="AR426"/>
    </row>
    <row r="427" spans="1:44" s="85" customFormat="1" x14ac:dyDescent="0.2">
      <c r="A427" s="11"/>
      <c r="B427" s="11"/>
      <c r="C427" s="17"/>
      <c r="D427" s="26"/>
      <c r="E427" s="27"/>
      <c r="F427" s="38"/>
      <c r="G427" s="39"/>
      <c r="H427" s="30"/>
      <c r="I427" s="40"/>
      <c r="J427" s="41"/>
      <c r="K427" s="43"/>
      <c r="L427" s="41"/>
      <c r="M427" s="41"/>
      <c r="N427" s="51"/>
      <c r="O427" s="41"/>
      <c r="P427" s="41"/>
      <c r="Q427" s="60"/>
      <c r="R427" s="20"/>
      <c r="S427" s="11"/>
      <c r="T427" s="70"/>
      <c r="U427" s="70"/>
      <c r="V427" s="41"/>
      <c r="W427" s="83"/>
      <c r="X427" s="83"/>
      <c r="Y427" s="83"/>
      <c r="AA427" s="207"/>
      <c r="AB427" s="77"/>
      <c r="AC427" s="75"/>
      <c r="AD427" s="75"/>
      <c r="AE427" s="75"/>
      <c r="AF427" s="75"/>
      <c r="AG427" s="75"/>
      <c r="AH427" s="75"/>
      <c r="AI427" s="75"/>
      <c r="AJ427" s="75"/>
      <c r="AK427" s="75"/>
      <c r="AL427" s="75"/>
      <c r="AM427" s="75"/>
      <c r="AN427" s="75"/>
      <c r="AO427" s="75"/>
      <c r="AP427" s="75"/>
      <c r="AQ427"/>
      <c r="AR427"/>
    </row>
    <row r="428" spans="1:44" s="85" customFormat="1" x14ac:dyDescent="0.2">
      <c r="A428" s="11"/>
      <c r="B428" s="11"/>
      <c r="C428" s="17"/>
      <c r="D428" s="26"/>
      <c r="E428" s="27"/>
      <c r="F428" s="38"/>
      <c r="G428" s="39"/>
      <c r="H428" s="30"/>
      <c r="I428" s="40"/>
      <c r="J428" s="41"/>
      <c r="K428" s="43"/>
      <c r="L428" s="41"/>
      <c r="M428" s="41"/>
      <c r="N428" s="51"/>
      <c r="O428" s="41"/>
      <c r="P428" s="41"/>
      <c r="Q428" s="60"/>
      <c r="R428" s="20"/>
      <c r="S428" s="11"/>
      <c r="T428" s="70"/>
      <c r="U428" s="70"/>
      <c r="V428" s="41"/>
      <c r="W428" s="83"/>
      <c r="X428" s="83"/>
      <c r="Y428" s="83"/>
      <c r="AA428" s="207"/>
      <c r="AB428" s="77"/>
      <c r="AC428" s="75"/>
      <c r="AD428" s="75"/>
      <c r="AE428" s="75"/>
      <c r="AF428" s="75"/>
      <c r="AG428" s="75"/>
      <c r="AH428" s="75"/>
      <c r="AI428" s="75"/>
      <c r="AJ428" s="75"/>
      <c r="AK428" s="75"/>
      <c r="AL428" s="75"/>
      <c r="AM428" s="75"/>
      <c r="AN428" s="75"/>
      <c r="AO428" s="75"/>
      <c r="AP428" s="75"/>
      <c r="AQ428"/>
      <c r="AR428"/>
    </row>
    <row r="429" spans="1:44" s="85" customFormat="1" x14ac:dyDescent="0.2">
      <c r="A429" s="11"/>
      <c r="B429" s="11"/>
      <c r="C429" s="17"/>
      <c r="D429" s="26"/>
      <c r="E429" s="27"/>
      <c r="F429" s="38"/>
      <c r="G429" s="39"/>
      <c r="H429" s="30"/>
      <c r="I429" s="40"/>
      <c r="J429" s="41"/>
      <c r="K429" s="43"/>
      <c r="L429" s="41"/>
      <c r="M429" s="41"/>
      <c r="N429" s="51"/>
      <c r="O429" s="41"/>
      <c r="P429" s="41"/>
      <c r="Q429" s="60"/>
      <c r="R429" s="20"/>
      <c r="S429" s="11"/>
      <c r="T429" s="70"/>
      <c r="U429" s="70"/>
      <c r="V429" s="41"/>
      <c r="W429" s="83"/>
      <c r="X429" s="83"/>
      <c r="Y429" s="83"/>
      <c r="AA429" s="207"/>
      <c r="AB429" s="77"/>
      <c r="AC429" s="75"/>
      <c r="AD429" s="75"/>
      <c r="AE429" s="75"/>
      <c r="AF429" s="75"/>
      <c r="AG429" s="75"/>
      <c r="AH429" s="75"/>
      <c r="AI429" s="75"/>
      <c r="AJ429" s="75"/>
      <c r="AK429" s="75"/>
      <c r="AL429" s="75"/>
      <c r="AM429" s="75"/>
      <c r="AN429" s="75"/>
      <c r="AO429" s="75"/>
      <c r="AP429" s="75"/>
      <c r="AQ429"/>
      <c r="AR429"/>
    </row>
    <row r="430" spans="1:44" s="85" customFormat="1" x14ac:dyDescent="0.2">
      <c r="A430" s="11"/>
      <c r="B430" s="11"/>
      <c r="C430" s="17"/>
      <c r="D430" s="26"/>
      <c r="E430" s="27"/>
      <c r="F430" s="38"/>
      <c r="G430" s="39"/>
      <c r="H430" s="30"/>
      <c r="I430" s="40"/>
      <c r="J430" s="41"/>
      <c r="K430" s="43"/>
      <c r="L430" s="41"/>
      <c r="M430" s="41"/>
      <c r="N430" s="51"/>
      <c r="O430" s="41"/>
      <c r="P430" s="41"/>
      <c r="Q430" s="60"/>
      <c r="R430" s="20"/>
      <c r="S430" s="11"/>
      <c r="T430" s="70"/>
      <c r="U430" s="70"/>
      <c r="V430" s="41"/>
      <c r="W430" s="83"/>
      <c r="X430" s="83"/>
      <c r="Y430" s="83"/>
      <c r="AA430" s="207"/>
      <c r="AB430" s="77"/>
      <c r="AC430" s="75"/>
      <c r="AD430" s="75"/>
      <c r="AE430" s="75"/>
      <c r="AF430" s="75"/>
      <c r="AG430" s="75"/>
      <c r="AH430" s="75"/>
      <c r="AI430" s="75"/>
      <c r="AJ430" s="75"/>
      <c r="AK430" s="75"/>
      <c r="AL430" s="75"/>
      <c r="AM430" s="75"/>
      <c r="AN430" s="75"/>
      <c r="AO430" s="75"/>
      <c r="AP430" s="75"/>
      <c r="AQ430"/>
      <c r="AR430"/>
    </row>
    <row r="431" spans="1:44" s="85" customFormat="1" x14ac:dyDescent="0.2">
      <c r="A431" s="11"/>
      <c r="B431" s="11"/>
      <c r="C431" s="17"/>
      <c r="D431" s="26"/>
      <c r="E431" s="27"/>
      <c r="F431" s="38"/>
      <c r="G431" s="39"/>
      <c r="H431" s="30"/>
      <c r="I431" s="40"/>
      <c r="J431" s="41"/>
      <c r="K431" s="43"/>
      <c r="L431" s="41"/>
      <c r="M431" s="41"/>
      <c r="N431" s="51"/>
      <c r="O431" s="41"/>
      <c r="P431" s="41"/>
      <c r="Q431" s="60"/>
      <c r="R431" s="20"/>
      <c r="S431" s="11"/>
      <c r="T431" s="70"/>
      <c r="U431" s="70"/>
      <c r="V431" s="41"/>
      <c r="W431" s="83"/>
      <c r="X431" s="83"/>
      <c r="Y431" s="83"/>
      <c r="AA431" s="207"/>
      <c r="AB431" s="77"/>
      <c r="AC431" s="75"/>
      <c r="AD431" s="75"/>
      <c r="AE431" s="75"/>
      <c r="AF431" s="75"/>
      <c r="AG431" s="75"/>
      <c r="AH431" s="75"/>
      <c r="AI431" s="75"/>
      <c r="AJ431" s="75"/>
      <c r="AK431" s="75"/>
      <c r="AL431" s="75"/>
      <c r="AM431" s="75"/>
      <c r="AN431" s="75"/>
      <c r="AO431" s="75"/>
      <c r="AP431" s="75"/>
      <c r="AQ431"/>
      <c r="AR431"/>
    </row>
    <row r="432" spans="1:44" s="85" customFormat="1" x14ac:dyDescent="0.2">
      <c r="A432" s="11"/>
      <c r="B432" s="11"/>
      <c r="C432" s="17"/>
      <c r="D432" s="26"/>
      <c r="E432" s="27"/>
      <c r="F432" s="38"/>
      <c r="G432" s="39"/>
      <c r="H432" s="30"/>
      <c r="I432" s="40"/>
      <c r="J432" s="41"/>
      <c r="K432" s="43"/>
      <c r="L432" s="41"/>
      <c r="M432" s="41"/>
      <c r="N432" s="51"/>
      <c r="O432" s="41"/>
      <c r="P432" s="41"/>
      <c r="Q432" s="60"/>
      <c r="R432" s="20"/>
      <c r="S432" s="11"/>
      <c r="T432" s="70"/>
      <c r="U432" s="70"/>
      <c r="V432" s="41"/>
      <c r="W432" s="83"/>
      <c r="X432" s="83"/>
      <c r="Y432" s="83"/>
      <c r="AA432" s="207"/>
      <c r="AB432" s="77"/>
      <c r="AC432" s="75"/>
      <c r="AD432" s="75"/>
      <c r="AE432" s="75"/>
      <c r="AF432" s="75"/>
      <c r="AG432" s="75"/>
      <c r="AH432" s="75"/>
      <c r="AI432" s="75"/>
      <c r="AJ432" s="75"/>
      <c r="AK432" s="75"/>
      <c r="AL432" s="75"/>
      <c r="AM432" s="75"/>
      <c r="AN432" s="75"/>
      <c r="AO432" s="75"/>
      <c r="AP432" s="75"/>
      <c r="AQ432"/>
      <c r="AR432"/>
    </row>
    <row r="433" spans="1:44" s="85" customFormat="1" x14ac:dyDescent="0.2">
      <c r="A433" s="11"/>
      <c r="B433" s="11"/>
      <c r="C433" s="17"/>
      <c r="D433" s="26"/>
      <c r="E433" s="27"/>
      <c r="F433" s="38"/>
      <c r="G433" s="39"/>
      <c r="H433" s="30"/>
      <c r="I433" s="40"/>
      <c r="J433" s="41"/>
      <c r="K433" s="43"/>
      <c r="L433" s="41"/>
      <c r="M433" s="41"/>
      <c r="N433" s="51"/>
      <c r="O433" s="41"/>
      <c r="P433" s="41"/>
      <c r="Q433" s="60"/>
      <c r="R433" s="20"/>
      <c r="S433" s="11"/>
      <c r="T433" s="70"/>
      <c r="U433" s="70"/>
      <c r="V433" s="41"/>
      <c r="W433" s="83"/>
      <c r="X433" s="83"/>
      <c r="Y433" s="83"/>
      <c r="AA433" s="207"/>
      <c r="AB433" s="77"/>
      <c r="AC433" s="75"/>
      <c r="AD433" s="75"/>
      <c r="AE433" s="75"/>
      <c r="AF433" s="75"/>
      <c r="AG433" s="75"/>
      <c r="AH433" s="75"/>
      <c r="AI433" s="75"/>
      <c r="AJ433" s="75"/>
      <c r="AK433" s="75"/>
      <c r="AL433" s="75"/>
      <c r="AM433" s="75"/>
      <c r="AN433" s="75"/>
      <c r="AO433" s="75"/>
      <c r="AP433" s="75"/>
      <c r="AQ433"/>
      <c r="AR433"/>
    </row>
    <row r="434" spans="1:44" s="85" customFormat="1" x14ac:dyDescent="0.2">
      <c r="A434" s="11"/>
      <c r="B434" s="11"/>
      <c r="C434" s="17"/>
      <c r="D434" s="26"/>
      <c r="E434" s="27"/>
      <c r="F434" s="38"/>
      <c r="G434" s="39"/>
      <c r="H434" s="30"/>
      <c r="I434" s="40"/>
      <c r="J434" s="41"/>
      <c r="K434" s="43"/>
      <c r="L434" s="41"/>
      <c r="M434" s="41"/>
      <c r="N434" s="51"/>
      <c r="O434" s="41"/>
      <c r="P434" s="41"/>
      <c r="Q434" s="60"/>
      <c r="R434" s="20"/>
      <c r="S434" s="11"/>
      <c r="T434" s="70"/>
      <c r="U434" s="70"/>
      <c r="V434" s="41"/>
      <c r="W434" s="83"/>
      <c r="X434" s="83"/>
      <c r="Y434" s="83"/>
      <c r="AA434" s="207"/>
      <c r="AB434" s="77"/>
      <c r="AC434" s="75"/>
      <c r="AD434" s="75"/>
      <c r="AE434" s="75"/>
      <c r="AF434" s="75"/>
      <c r="AG434" s="75"/>
      <c r="AH434" s="75"/>
      <c r="AI434" s="75"/>
      <c r="AJ434" s="75"/>
      <c r="AK434" s="75"/>
      <c r="AL434" s="75"/>
      <c r="AM434" s="75"/>
      <c r="AN434" s="75"/>
      <c r="AO434" s="75"/>
      <c r="AP434" s="75"/>
      <c r="AQ434"/>
      <c r="AR434"/>
    </row>
    <row r="435" spans="1:44" s="85" customFormat="1" x14ac:dyDescent="0.2">
      <c r="A435" s="11"/>
      <c r="B435" s="11"/>
      <c r="C435" s="17"/>
      <c r="D435" s="26"/>
      <c r="E435" s="27"/>
      <c r="F435" s="38"/>
      <c r="G435" s="39"/>
      <c r="H435" s="30"/>
      <c r="I435" s="40"/>
      <c r="J435" s="41"/>
      <c r="K435" s="43"/>
      <c r="L435" s="41"/>
      <c r="M435" s="41"/>
      <c r="N435" s="51"/>
      <c r="O435" s="41"/>
      <c r="P435" s="41"/>
      <c r="Q435" s="60"/>
      <c r="R435" s="20"/>
      <c r="S435" s="11"/>
      <c r="T435" s="70"/>
      <c r="U435" s="70"/>
      <c r="V435" s="41"/>
      <c r="W435" s="83"/>
      <c r="X435" s="83"/>
      <c r="Y435" s="83"/>
      <c r="AA435" s="207"/>
      <c r="AB435" s="77"/>
      <c r="AC435" s="75"/>
      <c r="AD435" s="75"/>
      <c r="AE435" s="75"/>
      <c r="AF435" s="75"/>
      <c r="AG435" s="75"/>
      <c r="AH435" s="75"/>
      <c r="AI435" s="75"/>
      <c r="AJ435" s="75"/>
      <c r="AK435" s="75"/>
      <c r="AL435" s="75"/>
      <c r="AM435" s="75"/>
      <c r="AN435" s="75"/>
      <c r="AO435" s="75"/>
      <c r="AP435" s="75"/>
      <c r="AQ435"/>
      <c r="AR435"/>
    </row>
    <row r="436" spans="1:44" s="85" customFormat="1" x14ac:dyDescent="0.2">
      <c r="A436" s="11"/>
      <c r="B436" s="11"/>
      <c r="C436" s="17"/>
      <c r="D436" s="26"/>
      <c r="E436" s="27"/>
      <c r="F436" s="38"/>
      <c r="G436" s="39"/>
      <c r="H436" s="30"/>
      <c r="I436" s="40"/>
      <c r="J436" s="41"/>
      <c r="K436" s="43"/>
      <c r="L436" s="41"/>
      <c r="M436" s="41"/>
      <c r="N436" s="51"/>
      <c r="O436" s="41"/>
      <c r="P436" s="41"/>
      <c r="Q436" s="60"/>
      <c r="R436" s="20"/>
      <c r="S436" s="11"/>
      <c r="T436" s="70"/>
      <c r="U436" s="70"/>
      <c r="V436" s="41"/>
      <c r="W436" s="83"/>
      <c r="X436" s="83"/>
      <c r="Y436" s="83"/>
      <c r="AA436" s="207"/>
      <c r="AB436" s="77"/>
      <c r="AC436" s="75"/>
      <c r="AD436" s="75"/>
      <c r="AE436" s="75"/>
      <c r="AF436" s="75"/>
      <c r="AG436" s="75"/>
      <c r="AH436" s="75"/>
      <c r="AI436" s="75"/>
      <c r="AJ436" s="75"/>
      <c r="AK436" s="75"/>
      <c r="AL436" s="75"/>
      <c r="AM436" s="75"/>
      <c r="AN436" s="75"/>
      <c r="AO436" s="75"/>
      <c r="AP436" s="75"/>
      <c r="AQ436"/>
      <c r="AR436"/>
    </row>
    <row r="437" spans="1:44" s="85" customFormat="1" x14ac:dyDescent="0.2">
      <c r="A437" s="11"/>
      <c r="B437" s="11"/>
      <c r="C437" s="17"/>
      <c r="D437" s="26"/>
      <c r="E437" s="27"/>
      <c r="F437" s="38"/>
      <c r="G437" s="39"/>
      <c r="H437" s="30"/>
      <c r="I437" s="40"/>
      <c r="J437" s="41"/>
      <c r="K437" s="43"/>
      <c r="L437" s="41"/>
      <c r="M437" s="41"/>
      <c r="N437" s="51"/>
      <c r="O437" s="41"/>
      <c r="P437" s="41"/>
      <c r="Q437" s="60"/>
      <c r="R437" s="20"/>
      <c r="S437" s="11"/>
      <c r="T437" s="70"/>
      <c r="U437" s="70"/>
      <c r="V437" s="41"/>
      <c r="W437" s="83"/>
      <c r="X437" s="83"/>
      <c r="Y437" s="83"/>
      <c r="AA437" s="207"/>
      <c r="AB437" s="77"/>
      <c r="AC437" s="75"/>
      <c r="AD437" s="75"/>
      <c r="AE437" s="75"/>
      <c r="AF437" s="75"/>
      <c r="AG437" s="75"/>
      <c r="AH437" s="75"/>
      <c r="AI437" s="75"/>
      <c r="AJ437" s="75"/>
      <c r="AK437" s="75"/>
      <c r="AL437" s="75"/>
      <c r="AM437" s="75"/>
      <c r="AN437" s="75"/>
      <c r="AO437" s="75"/>
      <c r="AP437" s="75"/>
      <c r="AQ437"/>
      <c r="AR437"/>
    </row>
    <row r="438" spans="1:44" s="85" customFormat="1" x14ac:dyDescent="0.2">
      <c r="A438" s="11"/>
      <c r="B438" s="11"/>
      <c r="C438" s="17"/>
      <c r="D438" s="26"/>
      <c r="E438" s="27"/>
      <c r="F438" s="38"/>
      <c r="G438" s="39"/>
      <c r="H438" s="30"/>
      <c r="I438" s="40"/>
      <c r="J438" s="41"/>
      <c r="K438" s="43"/>
      <c r="L438" s="41"/>
      <c r="M438" s="41"/>
      <c r="N438" s="51"/>
      <c r="O438" s="41"/>
      <c r="P438" s="41"/>
      <c r="Q438" s="60"/>
      <c r="R438" s="20"/>
      <c r="S438" s="11"/>
      <c r="T438" s="70"/>
      <c r="U438" s="70"/>
      <c r="V438" s="41"/>
      <c r="W438" s="83"/>
      <c r="X438" s="83"/>
      <c r="Y438" s="83"/>
      <c r="AA438" s="207"/>
      <c r="AB438" s="77"/>
      <c r="AC438" s="75"/>
      <c r="AD438" s="75"/>
      <c r="AE438" s="75"/>
      <c r="AF438" s="75"/>
      <c r="AG438" s="75"/>
      <c r="AH438" s="75"/>
      <c r="AI438" s="75"/>
      <c r="AJ438" s="75"/>
      <c r="AK438" s="75"/>
      <c r="AL438" s="75"/>
      <c r="AM438" s="75"/>
      <c r="AN438" s="75"/>
      <c r="AO438" s="75"/>
      <c r="AP438" s="75"/>
      <c r="AQ438"/>
      <c r="AR438"/>
    </row>
    <row r="439" spans="1:44" s="85" customFormat="1" x14ac:dyDescent="0.2">
      <c r="A439" s="11"/>
      <c r="B439" s="11"/>
      <c r="C439" s="17"/>
      <c r="D439" s="26"/>
      <c r="E439" s="27"/>
      <c r="F439" s="38"/>
      <c r="G439" s="39"/>
      <c r="H439" s="30"/>
      <c r="I439" s="40"/>
      <c r="J439" s="41"/>
      <c r="K439" s="43"/>
      <c r="L439" s="41"/>
      <c r="M439" s="41"/>
      <c r="N439" s="51"/>
      <c r="O439" s="41"/>
      <c r="P439" s="41"/>
      <c r="Q439" s="60"/>
      <c r="R439" s="20"/>
      <c r="S439" s="11"/>
      <c r="T439" s="70"/>
      <c r="U439" s="70"/>
      <c r="V439" s="41"/>
      <c r="W439" s="83"/>
      <c r="X439" s="83"/>
      <c r="Y439" s="83"/>
      <c r="AA439" s="207"/>
      <c r="AB439" s="77"/>
      <c r="AC439" s="75"/>
      <c r="AD439" s="75"/>
      <c r="AE439" s="75"/>
      <c r="AF439" s="75"/>
      <c r="AG439" s="75"/>
      <c r="AH439" s="75"/>
      <c r="AI439" s="75"/>
      <c r="AJ439" s="75"/>
      <c r="AK439" s="75"/>
      <c r="AL439" s="75"/>
      <c r="AM439" s="75"/>
      <c r="AN439" s="75"/>
      <c r="AO439" s="75"/>
      <c r="AP439" s="75"/>
      <c r="AQ439"/>
      <c r="AR439"/>
    </row>
    <row r="440" spans="1:44" s="85" customFormat="1" x14ac:dyDescent="0.2">
      <c r="A440" s="11"/>
      <c r="B440" s="11"/>
      <c r="C440" s="17"/>
      <c r="D440" s="26"/>
      <c r="E440" s="27"/>
      <c r="F440" s="38"/>
      <c r="G440" s="39"/>
      <c r="H440" s="30"/>
      <c r="I440" s="40"/>
      <c r="J440" s="41"/>
      <c r="K440" s="43"/>
      <c r="L440" s="41"/>
      <c r="M440" s="41"/>
      <c r="N440" s="51"/>
      <c r="O440" s="41"/>
      <c r="P440" s="41"/>
      <c r="Q440" s="60"/>
      <c r="R440" s="20"/>
      <c r="S440" s="11"/>
      <c r="T440" s="70"/>
      <c r="U440" s="70"/>
      <c r="V440" s="41"/>
      <c r="W440" s="83"/>
      <c r="X440" s="83"/>
      <c r="Y440" s="83"/>
      <c r="AA440" s="207"/>
      <c r="AB440" s="77"/>
      <c r="AC440" s="75"/>
      <c r="AD440" s="75"/>
      <c r="AE440" s="75"/>
      <c r="AF440" s="75"/>
      <c r="AG440" s="75"/>
      <c r="AH440" s="75"/>
      <c r="AI440" s="75"/>
      <c r="AJ440" s="75"/>
      <c r="AK440" s="75"/>
      <c r="AL440" s="75"/>
      <c r="AM440" s="75"/>
      <c r="AN440" s="75"/>
      <c r="AO440" s="75"/>
      <c r="AP440" s="75"/>
      <c r="AQ440"/>
      <c r="AR440"/>
    </row>
    <row r="441" spans="1:44" s="85" customFormat="1" x14ac:dyDescent="0.2">
      <c r="A441" s="11"/>
      <c r="B441" s="11"/>
      <c r="C441" s="17"/>
      <c r="D441" s="26"/>
      <c r="E441" s="27"/>
      <c r="F441" s="38"/>
      <c r="G441" s="39"/>
      <c r="H441" s="30"/>
      <c r="I441" s="40"/>
      <c r="J441" s="41"/>
      <c r="K441" s="43"/>
      <c r="L441" s="41"/>
      <c r="M441" s="41"/>
      <c r="N441" s="51"/>
      <c r="O441" s="41"/>
      <c r="P441" s="41"/>
      <c r="Q441" s="60"/>
      <c r="R441" s="20"/>
      <c r="S441" s="11"/>
      <c r="T441" s="70"/>
      <c r="U441" s="70"/>
      <c r="V441" s="41"/>
      <c r="W441" s="83"/>
      <c r="X441" s="83"/>
      <c r="Y441" s="83"/>
      <c r="AA441" s="207"/>
      <c r="AB441" s="77"/>
      <c r="AC441" s="75"/>
      <c r="AD441" s="75"/>
      <c r="AE441" s="75"/>
      <c r="AF441" s="75"/>
      <c r="AG441" s="75"/>
      <c r="AH441" s="75"/>
      <c r="AI441" s="75"/>
      <c r="AJ441" s="75"/>
      <c r="AK441" s="75"/>
      <c r="AL441" s="75"/>
      <c r="AM441" s="75"/>
      <c r="AN441" s="75"/>
      <c r="AO441" s="75"/>
      <c r="AP441" s="75"/>
      <c r="AQ441"/>
      <c r="AR441"/>
    </row>
    <row r="442" spans="1:44" s="85" customFormat="1" x14ac:dyDescent="0.2">
      <c r="A442" s="11"/>
      <c r="B442" s="11"/>
      <c r="C442" s="17"/>
      <c r="D442" s="26"/>
      <c r="E442" s="27"/>
      <c r="F442" s="38"/>
      <c r="G442" s="39"/>
      <c r="H442" s="30"/>
      <c r="I442" s="40"/>
      <c r="J442" s="41"/>
      <c r="K442" s="43"/>
      <c r="L442" s="41"/>
      <c r="M442" s="41"/>
      <c r="N442" s="51"/>
      <c r="O442" s="41"/>
      <c r="P442" s="41"/>
      <c r="Q442" s="60"/>
      <c r="R442" s="20"/>
      <c r="S442" s="11"/>
      <c r="T442" s="70"/>
      <c r="U442" s="70"/>
      <c r="V442" s="41"/>
      <c r="W442" s="83"/>
      <c r="X442" s="83"/>
      <c r="Y442" s="83"/>
      <c r="AA442" s="207"/>
      <c r="AB442" s="77"/>
      <c r="AC442" s="75"/>
      <c r="AD442" s="75"/>
      <c r="AE442" s="75"/>
      <c r="AF442" s="75"/>
      <c r="AG442" s="75"/>
      <c r="AH442" s="75"/>
      <c r="AI442" s="75"/>
      <c r="AJ442" s="75"/>
      <c r="AK442" s="75"/>
      <c r="AL442" s="75"/>
      <c r="AM442" s="75"/>
      <c r="AN442" s="75"/>
      <c r="AO442" s="75"/>
      <c r="AP442" s="75"/>
      <c r="AQ442"/>
      <c r="AR442"/>
    </row>
    <row r="443" spans="1:44" s="85" customFormat="1" x14ac:dyDescent="0.2">
      <c r="A443" s="11"/>
      <c r="B443" s="11"/>
      <c r="C443" s="17"/>
      <c r="D443" s="26"/>
      <c r="E443" s="27"/>
      <c r="F443" s="38"/>
      <c r="G443" s="39"/>
      <c r="H443" s="30"/>
      <c r="I443" s="40"/>
      <c r="J443" s="41"/>
      <c r="K443" s="43"/>
      <c r="L443" s="41"/>
      <c r="M443" s="41"/>
      <c r="N443" s="51"/>
      <c r="O443" s="41"/>
      <c r="P443" s="41"/>
      <c r="Q443" s="60"/>
      <c r="R443" s="20"/>
      <c r="S443" s="11"/>
      <c r="T443" s="70"/>
      <c r="U443" s="70"/>
      <c r="V443" s="41"/>
      <c r="W443" s="83"/>
      <c r="X443" s="83"/>
      <c r="Y443" s="83"/>
      <c r="AA443" s="207"/>
      <c r="AB443" s="77"/>
      <c r="AC443" s="75"/>
      <c r="AD443" s="75"/>
      <c r="AE443" s="75"/>
      <c r="AF443" s="75"/>
      <c r="AG443" s="75"/>
      <c r="AH443" s="75"/>
      <c r="AI443" s="75"/>
      <c r="AJ443" s="75"/>
      <c r="AK443" s="75"/>
      <c r="AL443" s="75"/>
      <c r="AM443" s="75"/>
      <c r="AN443" s="75"/>
      <c r="AO443" s="75"/>
      <c r="AP443" s="75"/>
      <c r="AQ443"/>
      <c r="AR443"/>
    </row>
    <row r="444" spans="1:44" s="85" customFormat="1" x14ac:dyDescent="0.2">
      <c r="A444" s="11"/>
      <c r="B444" s="11"/>
      <c r="C444" s="17"/>
      <c r="D444" s="26"/>
      <c r="E444" s="27"/>
      <c r="F444" s="38"/>
      <c r="G444" s="39"/>
      <c r="H444" s="30"/>
      <c r="I444" s="40"/>
      <c r="J444" s="41"/>
      <c r="K444" s="43"/>
      <c r="L444" s="41"/>
      <c r="M444" s="41"/>
      <c r="N444" s="51"/>
      <c r="O444" s="41"/>
      <c r="P444" s="41"/>
      <c r="Q444" s="60"/>
      <c r="R444" s="20"/>
      <c r="S444" s="11"/>
      <c r="T444" s="70"/>
      <c r="U444" s="70"/>
      <c r="V444" s="41"/>
      <c r="W444" s="83"/>
      <c r="X444" s="83"/>
      <c r="Y444" s="83"/>
      <c r="AA444" s="207"/>
      <c r="AB444" s="77"/>
      <c r="AC444" s="75"/>
      <c r="AD444" s="75"/>
      <c r="AE444" s="75"/>
      <c r="AF444" s="75"/>
      <c r="AG444" s="75"/>
      <c r="AH444" s="75"/>
      <c r="AI444" s="75"/>
      <c r="AJ444" s="75"/>
      <c r="AK444" s="75"/>
      <c r="AL444" s="75"/>
      <c r="AM444" s="75"/>
      <c r="AN444" s="75"/>
      <c r="AO444" s="75"/>
      <c r="AP444" s="75"/>
      <c r="AQ444"/>
      <c r="AR444"/>
    </row>
    <row r="445" spans="1:44" s="85" customFormat="1" x14ac:dyDescent="0.2">
      <c r="A445" s="11"/>
      <c r="B445" s="11"/>
      <c r="C445" s="17"/>
      <c r="D445" s="26"/>
      <c r="E445" s="27"/>
      <c r="F445" s="38"/>
      <c r="G445" s="39"/>
      <c r="H445" s="30"/>
      <c r="I445" s="40"/>
      <c r="J445" s="41"/>
      <c r="K445" s="43"/>
      <c r="L445" s="41"/>
      <c r="M445" s="41"/>
      <c r="N445" s="51"/>
      <c r="O445" s="41"/>
      <c r="P445" s="41"/>
      <c r="Q445" s="60"/>
      <c r="R445" s="20"/>
      <c r="S445" s="11"/>
      <c r="T445" s="70"/>
      <c r="U445" s="70"/>
      <c r="V445" s="41"/>
      <c r="W445" s="83"/>
      <c r="X445" s="83"/>
      <c r="Y445" s="83"/>
      <c r="AA445" s="207"/>
      <c r="AB445" s="77"/>
      <c r="AC445" s="75"/>
      <c r="AD445" s="75"/>
      <c r="AE445" s="75"/>
      <c r="AF445" s="75"/>
      <c r="AG445" s="75"/>
      <c r="AH445" s="75"/>
      <c r="AI445" s="75"/>
      <c r="AJ445" s="75"/>
      <c r="AK445" s="75"/>
      <c r="AL445" s="75"/>
      <c r="AM445" s="75"/>
      <c r="AN445" s="75"/>
      <c r="AO445" s="75"/>
      <c r="AP445" s="75"/>
      <c r="AQ445"/>
      <c r="AR445"/>
    </row>
    <row r="446" spans="1:44" s="85" customFormat="1" x14ac:dyDescent="0.2">
      <c r="A446" s="11"/>
      <c r="B446" s="11"/>
      <c r="C446" s="17"/>
      <c r="D446" s="26"/>
      <c r="E446" s="27"/>
      <c r="F446" s="38"/>
      <c r="G446" s="39"/>
      <c r="H446" s="30"/>
      <c r="I446" s="40"/>
      <c r="J446" s="41"/>
      <c r="K446" s="43"/>
      <c r="L446" s="41"/>
      <c r="M446" s="41"/>
      <c r="N446" s="51"/>
      <c r="O446" s="41"/>
      <c r="P446" s="41"/>
      <c r="Q446" s="60"/>
      <c r="R446" s="20"/>
      <c r="S446" s="11"/>
      <c r="T446" s="70"/>
      <c r="U446" s="70"/>
      <c r="V446" s="41"/>
      <c r="W446" s="83"/>
      <c r="X446" s="83"/>
      <c r="Y446" s="83"/>
      <c r="AA446" s="207"/>
      <c r="AB446" s="77"/>
      <c r="AC446" s="75"/>
      <c r="AD446" s="75"/>
      <c r="AE446" s="75"/>
      <c r="AF446" s="75"/>
      <c r="AG446" s="75"/>
      <c r="AH446" s="75"/>
      <c r="AI446" s="75"/>
      <c r="AJ446" s="75"/>
      <c r="AK446" s="75"/>
      <c r="AL446" s="75"/>
      <c r="AM446" s="75"/>
      <c r="AN446" s="75"/>
      <c r="AO446" s="75"/>
      <c r="AP446" s="75"/>
      <c r="AQ446"/>
      <c r="AR446"/>
    </row>
    <row r="447" spans="1:44" s="85" customFormat="1" x14ac:dyDescent="0.2">
      <c r="A447" s="11"/>
      <c r="B447" s="11"/>
      <c r="C447" s="17"/>
      <c r="D447" s="26"/>
      <c r="E447" s="27"/>
      <c r="F447" s="38"/>
      <c r="G447" s="39"/>
      <c r="H447" s="30"/>
      <c r="I447" s="40"/>
      <c r="J447" s="41"/>
      <c r="K447" s="43"/>
      <c r="L447" s="41"/>
      <c r="M447" s="41"/>
      <c r="N447" s="51"/>
      <c r="O447" s="41"/>
      <c r="P447" s="41"/>
      <c r="Q447" s="60"/>
      <c r="R447" s="20"/>
      <c r="S447" s="11"/>
      <c r="T447" s="70"/>
      <c r="U447" s="70"/>
      <c r="V447" s="41"/>
      <c r="W447" s="83"/>
      <c r="X447" s="83"/>
      <c r="Y447" s="83"/>
      <c r="AA447" s="207"/>
      <c r="AB447" s="77"/>
      <c r="AC447" s="75"/>
      <c r="AD447" s="75"/>
      <c r="AE447" s="75"/>
      <c r="AF447" s="75"/>
      <c r="AG447" s="75"/>
      <c r="AH447" s="75"/>
      <c r="AI447" s="75"/>
      <c r="AJ447" s="75"/>
      <c r="AK447" s="75"/>
      <c r="AL447" s="75"/>
      <c r="AM447" s="75"/>
      <c r="AN447" s="75"/>
      <c r="AO447" s="75"/>
      <c r="AP447" s="75"/>
      <c r="AQ447"/>
      <c r="AR447"/>
    </row>
    <row r="448" spans="1:44" s="85" customFormat="1" x14ac:dyDescent="0.2">
      <c r="A448" s="11"/>
      <c r="B448" s="11"/>
      <c r="C448" s="17"/>
      <c r="D448" s="26"/>
      <c r="E448" s="27"/>
      <c r="F448" s="38"/>
      <c r="G448" s="39"/>
      <c r="H448" s="30"/>
      <c r="I448" s="40"/>
      <c r="J448" s="41"/>
      <c r="K448" s="43"/>
      <c r="L448" s="41"/>
      <c r="M448" s="41"/>
      <c r="N448" s="51"/>
      <c r="O448" s="41"/>
      <c r="P448" s="41"/>
      <c r="Q448" s="60"/>
      <c r="R448" s="20"/>
      <c r="S448" s="11"/>
      <c r="T448" s="70"/>
      <c r="U448" s="70"/>
      <c r="V448" s="41"/>
      <c r="W448" s="83"/>
      <c r="X448" s="83"/>
      <c r="Y448" s="83"/>
      <c r="AA448" s="207"/>
      <c r="AB448" s="77"/>
      <c r="AC448" s="75"/>
      <c r="AD448" s="75"/>
      <c r="AE448" s="75"/>
      <c r="AF448" s="75"/>
      <c r="AG448" s="75"/>
      <c r="AH448" s="75"/>
      <c r="AI448" s="75"/>
      <c r="AJ448" s="75"/>
      <c r="AK448" s="75"/>
      <c r="AL448" s="75"/>
      <c r="AM448" s="75"/>
      <c r="AN448" s="75"/>
      <c r="AO448" s="75"/>
      <c r="AP448" s="75"/>
      <c r="AQ448"/>
      <c r="AR448"/>
    </row>
    <row r="449" spans="1:44" s="85" customFormat="1" x14ac:dyDescent="0.2">
      <c r="A449" s="11"/>
      <c r="B449" s="11"/>
      <c r="C449" s="17"/>
      <c r="D449" s="26"/>
      <c r="E449" s="27"/>
      <c r="F449" s="38"/>
      <c r="G449" s="39"/>
      <c r="H449" s="30"/>
      <c r="I449" s="40"/>
      <c r="J449" s="41"/>
      <c r="K449" s="43"/>
      <c r="L449" s="41"/>
      <c r="M449" s="41"/>
      <c r="N449" s="51"/>
      <c r="O449" s="41"/>
      <c r="P449" s="41"/>
      <c r="Q449" s="60"/>
      <c r="R449" s="20"/>
      <c r="S449" s="11"/>
      <c r="T449" s="70"/>
      <c r="U449" s="70"/>
      <c r="V449" s="41"/>
      <c r="W449" s="83"/>
      <c r="X449" s="83"/>
      <c r="Y449" s="83"/>
      <c r="AA449" s="207"/>
      <c r="AB449" s="77"/>
      <c r="AC449" s="75"/>
      <c r="AD449" s="75"/>
      <c r="AE449" s="75"/>
      <c r="AF449" s="75"/>
      <c r="AG449" s="75"/>
      <c r="AH449" s="75"/>
      <c r="AI449" s="75"/>
      <c r="AJ449" s="75"/>
      <c r="AK449" s="75"/>
      <c r="AL449" s="75"/>
      <c r="AM449" s="75"/>
      <c r="AN449" s="75"/>
      <c r="AO449" s="75"/>
      <c r="AP449" s="75"/>
      <c r="AQ449"/>
      <c r="AR449"/>
    </row>
    <row r="450" spans="1:44" s="85" customFormat="1" x14ac:dyDescent="0.2">
      <c r="A450" s="11"/>
      <c r="B450" s="11"/>
      <c r="C450" s="17"/>
      <c r="D450" s="26"/>
      <c r="E450" s="27"/>
      <c r="F450" s="38"/>
      <c r="G450" s="39"/>
      <c r="H450" s="30"/>
      <c r="I450" s="40"/>
      <c r="J450" s="41"/>
      <c r="K450" s="43"/>
      <c r="L450" s="41"/>
      <c r="M450" s="41"/>
      <c r="N450" s="51"/>
      <c r="O450" s="41"/>
      <c r="P450" s="41"/>
      <c r="Q450" s="60"/>
      <c r="R450" s="20"/>
      <c r="S450" s="11"/>
      <c r="T450" s="70"/>
      <c r="U450" s="70"/>
      <c r="V450" s="41"/>
      <c r="W450" s="83"/>
      <c r="X450" s="83"/>
      <c r="Y450" s="83"/>
      <c r="AA450" s="207"/>
      <c r="AB450" s="77"/>
      <c r="AC450" s="75"/>
      <c r="AD450" s="75"/>
      <c r="AE450" s="75"/>
      <c r="AF450" s="75"/>
      <c r="AG450" s="75"/>
      <c r="AH450" s="75"/>
      <c r="AI450" s="75"/>
      <c r="AJ450" s="75"/>
      <c r="AK450" s="75"/>
      <c r="AL450" s="75"/>
      <c r="AM450" s="75"/>
      <c r="AN450" s="75"/>
      <c r="AO450" s="75"/>
      <c r="AP450" s="75"/>
      <c r="AQ450"/>
      <c r="AR450"/>
    </row>
    <row r="451" spans="1:44" s="85" customFormat="1" x14ac:dyDescent="0.2">
      <c r="A451" s="11"/>
      <c r="B451" s="11"/>
      <c r="C451" s="17"/>
      <c r="D451" s="26"/>
      <c r="E451" s="27"/>
      <c r="F451" s="38"/>
      <c r="G451" s="39"/>
      <c r="H451" s="30"/>
      <c r="I451" s="40"/>
      <c r="J451" s="41"/>
      <c r="K451" s="43"/>
      <c r="L451" s="41"/>
      <c r="M451" s="41"/>
      <c r="N451" s="51"/>
      <c r="O451" s="41"/>
      <c r="P451" s="41"/>
      <c r="Q451" s="60"/>
      <c r="R451" s="20"/>
      <c r="S451" s="11"/>
      <c r="T451" s="70"/>
      <c r="U451" s="70"/>
      <c r="V451" s="41"/>
      <c r="W451" s="83"/>
      <c r="X451" s="83"/>
      <c r="Y451" s="83"/>
      <c r="AA451" s="207"/>
      <c r="AB451" s="77"/>
      <c r="AC451" s="75"/>
      <c r="AD451" s="75"/>
      <c r="AE451" s="75"/>
      <c r="AF451" s="75"/>
      <c r="AG451" s="75"/>
      <c r="AH451" s="75"/>
      <c r="AI451" s="75"/>
      <c r="AJ451" s="75"/>
      <c r="AK451" s="75"/>
      <c r="AL451" s="75"/>
      <c r="AM451" s="75"/>
      <c r="AN451" s="75"/>
      <c r="AO451" s="75"/>
      <c r="AP451" s="75"/>
      <c r="AQ451"/>
      <c r="AR451"/>
    </row>
    <row r="452" spans="1:44" s="85" customFormat="1" x14ac:dyDescent="0.2">
      <c r="A452" s="11"/>
      <c r="B452" s="11"/>
      <c r="C452" s="17"/>
      <c r="D452" s="26"/>
      <c r="E452" s="27"/>
      <c r="F452" s="38"/>
      <c r="G452" s="39"/>
      <c r="H452" s="30"/>
      <c r="I452" s="40"/>
      <c r="J452" s="41"/>
      <c r="K452" s="43"/>
      <c r="L452" s="41"/>
      <c r="M452" s="41"/>
      <c r="N452" s="51"/>
      <c r="O452" s="41"/>
      <c r="P452" s="41"/>
      <c r="Q452" s="60"/>
      <c r="R452" s="20"/>
      <c r="S452" s="11"/>
      <c r="T452" s="70"/>
      <c r="U452" s="70"/>
      <c r="V452" s="41"/>
      <c r="W452" s="83"/>
      <c r="X452" s="83"/>
      <c r="Y452" s="83"/>
      <c r="AA452" s="207"/>
      <c r="AB452" s="77"/>
      <c r="AC452" s="75"/>
      <c r="AD452" s="75"/>
      <c r="AE452" s="75"/>
      <c r="AF452" s="75"/>
      <c r="AG452" s="75"/>
      <c r="AH452" s="75"/>
      <c r="AI452" s="75"/>
      <c r="AJ452" s="75"/>
      <c r="AK452" s="75"/>
      <c r="AL452" s="75"/>
      <c r="AM452" s="75"/>
      <c r="AN452" s="75"/>
      <c r="AO452" s="75"/>
      <c r="AP452" s="75"/>
      <c r="AQ452"/>
      <c r="AR452"/>
    </row>
    <row r="453" spans="1:44" s="85" customFormat="1" x14ac:dyDescent="0.2">
      <c r="A453" s="11"/>
      <c r="B453" s="11"/>
      <c r="C453" s="17"/>
      <c r="D453" s="26"/>
      <c r="E453" s="27"/>
      <c r="F453" s="38"/>
      <c r="G453" s="39"/>
      <c r="H453" s="30"/>
      <c r="I453" s="40"/>
      <c r="J453" s="41"/>
      <c r="K453" s="43"/>
      <c r="L453" s="41"/>
      <c r="M453" s="41"/>
      <c r="N453" s="51"/>
      <c r="O453" s="41"/>
      <c r="P453" s="41"/>
      <c r="Q453" s="60"/>
      <c r="R453" s="20"/>
      <c r="S453" s="11"/>
      <c r="T453" s="70"/>
      <c r="U453" s="70"/>
      <c r="V453" s="41"/>
      <c r="W453" s="83"/>
      <c r="X453" s="83"/>
      <c r="Y453" s="83"/>
      <c r="AA453" s="207"/>
      <c r="AB453" s="77"/>
      <c r="AC453" s="75"/>
      <c r="AD453" s="75"/>
      <c r="AE453" s="75"/>
      <c r="AF453" s="75"/>
      <c r="AG453" s="75"/>
      <c r="AH453" s="75"/>
      <c r="AI453" s="75"/>
      <c r="AJ453" s="75"/>
      <c r="AK453" s="75"/>
      <c r="AL453" s="75"/>
      <c r="AM453" s="75"/>
      <c r="AN453" s="75"/>
      <c r="AO453" s="75"/>
      <c r="AP453" s="75"/>
      <c r="AQ453"/>
      <c r="AR453"/>
    </row>
    <row r="454" spans="1:44" s="85" customFormat="1" x14ac:dyDescent="0.2">
      <c r="A454" s="11"/>
      <c r="B454" s="11"/>
      <c r="C454" s="17"/>
      <c r="D454" s="26"/>
      <c r="E454" s="27"/>
      <c r="F454" s="38"/>
      <c r="G454" s="39"/>
      <c r="H454" s="30"/>
      <c r="I454" s="40"/>
      <c r="J454" s="41"/>
      <c r="K454" s="43"/>
      <c r="L454" s="41"/>
      <c r="M454" s="41"/>
      <c r="N454" s="51"/>
      <c r="O454" s="41"/>
      <c r="P454" s="41"/>
      <c r="Q454" s="60"/>
      <c r="R454" s="20"/>
      <c r="S454" s="11"/>
      <c r="T454" s="70"/>
      <c r="U454" s="70"/>
      <c r="V454" s="41"/>
      <c r="W454" s="83"/>
      <c r="X454" s="83"/>
      <c r="Y454" s="83"/>
      <c r="AA454" s="207"/>
      <c r="AB454" s="77"/>
      <c r="AC454" s="75"/>
      <c r="AD454" s="75"/>
      <c r="AE454" s="75"/>
      <c r="AF454" s="75"/>
      <c r="AG454" s="75"/>
      <c r="AH454" s="75"/>
      <c r="AI454" s="75"/>
      <c r="AJ454" s="75"/>
      <c r="AK454" s="75"/>
      <c r="AL454" s="75"/>
      <c r="AM454" s="75"/>
      <c r="AN454" s="75"/>
      <c r="AO454" s="75"/>
      <c r="AP454" s="75"/>
      <c r="AQ454"/>
      <c r="AR454"/>
    </row>
    <row r="455" spans="1:44" s="85" customFormat="1" x14ac:dyDescent="0.2">
      <c r="A455" s="11"/>
      <c r="B455" s="11"/>
      <c r="C455" s="17"/>
      <c r="D455" s="26"/>
      <c r="E455" s="27"/>
      <c r="F455" s="38"/>
      <c r="G455" s="39"/>
      <c r="H455" s="30"/>
      <c r="I455" s="40"/>
      <c r="J455" s="41"/>
      <c r="K455" s="43"/>
      <c r="L455" s="41"/>
      <c r="M455" s="41"/>
      <c r="N455" s="51"/>
      <c r="O455" s="41"/>
      <c r="P455" s="41"/>
      <c r="Q455" s="60"/>
      <c r="R455" s="20"/>
      <c r="S455" s="11"/>
      <c r="T455" s="70"/>
      <c r="U455" s="70"/>
      <c r="V455" s="41"/>
      <c r="W455" s="83"/>
      <c r="X455" s="83"/>
      <c r="Y455" s="83"/>
      <c r="AA455" s="207"/>
      <c r="AB455" s="77"/>
      <c r="AC455" s="75"/>
      <c r="AD455" s="75"/>
      <c r="AE455" s="75"/>
      <c r="AF455" s="75"/>
      <c r="AG455" s="75"/>
      <c r="AH455" s="75"/>
      <c r="AI455" s="75"/>
      <c r="AJ455" s="75"/>
      <c r="AK455" s="75"/>
      <c r="AL455" s="75"/>
      <c r="AM455" s="75"/>
      <c r="AN455" s="75"/>
      <c r="AO455" s="75"/>
      <c r="AP455" s="75"/>
      <c r="AQ455"/>
      <c r="AR455"/>
    </row>
    <row r="456" spans="1:44" s="85" customFormat="1" x14ac:dyDescent="0.2">
      <c r="A456" s="11"/>
      <c r="B456" s="11"/>
      <c r="C456" s="17"/>
      <c r="D456" s="26"/>
      <c r="E456" s="27"/>
      <c r="F456" s="38"/>
      <c r="G456" s="39"/>
      <c r="H456" s="30"/>
      <c r="I456" s="40"/>
      <c r="J456" s="41"/>
      <c r="K456" s="43"/>
      <c r="L456" s="41"/>
      <c r="M456" s="41"/>
      <c r="N456" s="51"/>
      <c r="O456" s="41"/>
      <c r="P456" s="41"/>
      <c r="Q456" s="60"/>
      <c r="R456" s="20"/>
      <c r="S456" s="11"/>
      <c r="T456" s="70"/>
      <c r="U456" s="70"/>
      <c r="V456" s="41"/>
      <c r="W456" s="83"/>
      <c r="X456" s="83"/>
      <c r="Y456" s="83"/>
      <c r="AA456" s="207"/>
      <c r="AB456" s="77"/>
      <c r="AC456" s="75"/>
      <c r="AD456" s="75"/>
      <c r="AE456" s="75"/>
      <c r="AF456" s="75"/>
      <c r="AG456" s="75"/>
      <c r="AH456" s="75"/>
      <c r="AI456" s="75"/>
      <c r="AJ456" s="75"/>
      <c r="AK456" s="75"/>
      <c r="AL456" s="75"/>
      <c r="AM456" s="75"/>
      <c r="AN456" s="75"/>
      <c r="AO456" s="75"/>
      <c r="AP456" s="75"/>
      <c r="AQ456"/>
      <c r="AR456"/>
    </row>
    <row r="457" spans="1:44" s="85" customFormat="1" x14ac:dyDescent="0.2">
      <c r="A457" s="11"/>
      <c r="B457" s="11"/>
      <c r="C457" s="17"/>
      <c r="D457" s="26"/>
      <c r="E457" s="27"/>
      <c r="F457" s="38"/>
      <c r="G457" s="39"/>
      <c r="H457" s="30"/>
      <c r="I457" s="40"/>
      <c r="J457" s="41"/>
      <c r="K457" s="43"/>
      <c r="L457" s="41"/>
      <c r="M457" s="41"/>
      <c r="N457" s="51"/>
      <c r="O457" s="41"/>
      <c r="P457" s="41"/>
      <c r="Q457" s="60"/>
      <c r="R457" s="20"/>
      <c r="S457" s="11"/>
      <c r="T457" s="70"/>
      <c r="U457" s="70"/>
      <c r="V457" s="41"/>
      <c r="W457" s="83"/>
      <c r="X457" s="83"/>
      <c r="Y457" s="83"/>
      <c r="AA457" s="207"/>
      <c r="AB457" s="77"/>
      <c r="AC457" s="75"/>
      <c r="AD457" s="75"/>
      <c r="AE457" s="75"/>
      <c r="AF457" s="75"/>
      <c r="AG457" s="75"/>
      <c r="AH457" s="75"/>
      <c r="AI457" s="75"/>
      <c r="AJ457" s="75"/>
      <c r="AK457" s="75"/>
      <c r="AL457" s="75"/>
      <c r="AM457" s="75"/>
      <c r="AN457" s="75"/>
      <c r="AO457" s="75"/>
      <c r="AP457" s="75"/>
      <c r="AQ457"/>
      <c r="AR457"/>
    </row>
    <row r="458" spans="1:44" s="85" customFormat="1" x14ac:dyDescent="0.2">
      <c r="A458" s="11"/>
      <c r="B458" s="11"/>
      <c r="C458" s="17"/>
      <c r="D458" s="26"/>
      <c r="E458" s="27"/>
      <c r="F458" s="38"/>
      <c r="G458" s="39"/>
      <c r="H458" s="30"/>
      <c r="I458" s="40"/>
      <c r="J458" s="41"/>
      <c r="K458" s="43"/>
      <c r="L458" s="41"/>
      <c r="M458" s="41"/>
      <c r="N458" s="51"/>
      <c r="O458" s="41"/>
      <c r="P458" s="41"/>
      <c r="Q458" s="60"/>
      <c r="R458" s="20"/>
      <c r="S458" s="11"/>
      <c r="T458" s="70"/>
      <c r="U458" s="70"/>
      <c r="V458" s="41"/>
      <c r="W458" s="83"/>
      <c r="X458" s="83"/>
      <c r="Y458" s="83"/>
      <c r="AA458" s="207"/>
      <c r="AB458" s="77"/>
      <c r="AC458" s="75"/>
      <c r="AD458" s="75"/>
      <c r="AE458" s="75"/>
      <c r="AF458" s="75"/>
      <c r="AG458" s="75"/>
      <c r="AH458" s="75"/>
      <c r="AI458" s="75"/>
      <c r="AJ458" s="75"/>
      <c r="AK458" s="75"/>
      <c r="AL458" s="75"/>
      <c r="AM458" s="75"/>
      <c r="AN458" s="75"/>
      <c r="AO458" s="75"/>
      <c r="AP458" s="75"/>
      <c r="AQ458"/>
      <c r="AR458"/>
    </row>
    <row r="459" spans="1:44" s="85" customFormat="1" x14ac:dyDescent="0.2">
      <c r="A459" s="11"/>
      <c r="B459" s="11"/>
      <c r="C459" s="17"/>
      <c r="D459" s="26"/>
      <c r="E459" s="27"/>
      <c r="F459" s="38"/>
      <c r="G459" s="39"/>
      <c r="H459" s="30"/>
      <c r="I459" s="40"/>
      <c r="J459" s="41"/>
      <c r="K459" s="43"/>
      <c r="L459" s="41"/>
      <c r="M459" s="41"/>
      <c r="N459" s="51"/>
      <c r="O459" s="41"/>
      <c r="P459" s="41"/>
      <c r="Q459" s="60"/>
      <c r="R459" s="20"/>
      <c r="S459" s="11"/>
      <c r="T459" s="70"/>
      <c r="U459" s="70"/>
      <c r="V459" s="41"/>
      <c r="W459" s="83"/>
      <c r="X459" s="83"/>
      <c r="Y459" s="83"/>
      <c r="AA459" s="207"/>
      <c r="AB459" s="77"/>
      <c r="AC459" s="75"/>
      <c r="AD459" s="75"/>
      <c r="AE459" s="75"/>
      <c r="AF459" s="75"/>
      <c r="AG459" s="75"/>
      <c r="AH459" s="75"/>
      <c r="AI459" s="75"/>
      <c r="AJ459" s="75"/>
      <c r="AK459" s="75"/>
      <c r="AL459" s="75"/>
      <c r="AM459" s="75"/>
      <c r="AN459" s="75"/>
      <c r="AO459" s="75"/>
      <c r="AP459" s="75"/>
      <c r="AQ459"/>
      <c r="AR459"/>
    </row>
    <row r="460" spans="1:44" s="85" customFormat="1" x14ac:dyDescent="0.2">
      <c r="A460" s="11"/>
      <c r="B460" s="11"/>
      <c r="C460" s="17"/>
      <c r="D460" s="26"/>
      <c r="E460" s="27"/>
      <c r="F460" s="38"/>
      <c r="G460" s="39"/>
      <c r="H460" s="30"/>
      <c r="I460" s="40"/>
      <c r="J460" s="41"/>
      <c r="K460" s="43"/>
      <c r="L460" s="41"/>
      <c r="M460" s="41"/>
      <c r="N460" s="51"/>
      <c r="O460" s="41"/>
      <c r="P460" s="41"/>
      <c r="Q460" s="60"/>
      <c r="R460" s="20"/>
      <c r="S460" s="11"/>
      <c r="T460" s="70"/>
      <c r="U460" s="70"/>
      <c r="V460" s="41"/>
      <c r="W460" s="83"/>
      <c r="X460" s="83"/>
      <c r="Y460" s="83"/>
      <c r="AA460" s="207"/>
      <c r="AB460" s="77"/>
      <c r="AC460" s="75"/>
      <c r="AD460" s="75"/>
      <c r="AE460" s="75"/>
      <c r="AF460" s="75"/>
      <c r="AG460" s="75"/>
      <c r="AH460" s="75"/>
      <c r="AI460" s="75"/>
      <c r="AJ460" s="75"/>
      <c r="AK460" s="75"/>
      <c r="AL460" s="75"/>
      <c r="AM460" s="75"/>
      <c r="AN460" s="75"/>
      <c r="AO460" s="75"/>
      <c r="AP460" s="75"/>
      <c r="AQ460"/>
      <c r="AR460"/>
    </row>
    <row r="461" spans="1:44" s="85" customFormat="1" x14ac:dyDescent="0.2">
      <c r="A461" s="11"/>
      <c r="B461" s="11"/>
      <c r="C461" s="17"/>
      <c r="D461" s="26"/>
      <c r="E461" s="27"/>
      <c r="F461" s="38"/>
      <c r="G461" s="39"/>
      <c r="H461" s="30"/>
      <c r="I461" s="40"/>
      <c r="J461" s="41"/>
      <c r="K461" s="43"/>
      <c r="L461" s="41"/>
      <c r="M461" s="41"/>
      <c r="N461" s="51"/>
      <c r="O461" s="41"/>
      <c r="P461" s="41"/>
      <c r="Q461" s="60"/>
      <c r="R461" s="20"/>
      <c r="S461" s="11"/>
      <c r="T461" s="70"/>
      <c r="U461" s="70"/>
      <c r="V461" s="41"/>
      <c r="W461" s="83"/>
      <c r="X461" s="83"/>
      <c r="Y461" s="83"/>
      <c r="AA461" s="207"/>
      <c r="AB461" s="77"/>
      <c r="AC461" s="75"/>
      <c r="AD461" s="75"/>
      <c r="AE461" s="75"/>
      <c r="AF461" s="75"/>
      <c r="AG461" s="75"/>
      <c r="AH461" s="75"/>
      <c r="AI461" s="75"/>
      <c r="AJ461" s="75"/>
      <c r="AK461" s="75"/>
      <c r="AL461" s="75"/>
      <c r="AM461" s="75"/>
      <c r="AN461" s="75"/>
      <c r="AO461" s="75"/>
      <c r="AP461" s="75"/>
      <c r="AQ461"/>
      <c r="AR461"/>
    </row>
    <row r="462" spans="1:44" s="85" customFormat="1" x14ac:dyDescent="0.2">
      <c r="A462" s="11"/>
      <c r="B462" s="11"/>
      <c r="C462" s="17"/>
      <c r="D462" s="26"/>
      <c r="E462" s="27"/>
      <c r="F462" s="38"/>
      <c r="G462" s="39"/>
      <c r="H462" s="30"/>
      <c r="I462" s="40"/>
      <c r="J462" s="41"/>
      <c r="K462" s="43"/>
      <c r="L462" s="41"/>
      <c r="M462" s="41"/>
      <c r="N462" s="51"/>
      <c r="O462" s="41"/>
      <c r="P462" s="41"/>
      <c r="Q462" s="60"/>
      <c r="R462" s="20"/>
      <c r="S462" s="11"/>
      <c r="T462" s="70"/>
      <c r="U462" s="70"/>
      <c r="V462" s="41"/>
      <c r="W462" s="83"/>
      <c r="X462" s="83"/>
      <c r="Y462" s="83"/>
      <c r="AA462" s="207"/>
      <c r="AB462" s="77"/>
      <c r="AC462" s="75"/>
      <c r="AD462" s="75"/>
      <c r="AE462" s="75"/>
      <c r="AF462" s="75"/>
      <c r="AG462" s="75"/>
      <c r="AH462" s="75"/>
      <c r="AI462" s="75"/>
      <c r="AJ462" s="75"/>
      <c r="AK462" s="75"/>
      <c r="AL462" s="75"/>
      <c r="AM462" s="75"/>
      <c r="AN462" s="75"/>
      <c r="AO462" s="75"/>
      <c r="AP462" s="75"/>
      <c r="AQ462"/>
      <c r="AR462"/>
    </row>
    <row r="463" spans="1:44" s="85" customFormat="1" x14ac:dyDescent="0.2">
      <c r="A463" s="11"/>
      <c r="B463" s="11"/>
      <c r="C463" s="17"/>
      <c r="D463" s="26"/>
      <c r="E463" s="27"/>
      <c r="F463" s="38"/>
      <c r="G463" s="39"/>
      <c r="H463" s="30"/>
      <c r="I463" s="40"/>
      <c r="J463" s="41"/>
      <c r="K463" s="43"/>
      <c r="L463" s="41"/>
      <c r="M463" s="41"/>
      <c r="N463" s="51"/>
      <c r="O463" s="41"/>
      <c r="P463" s="41"/>
      <c r="Q463" s="60"/>
      <c r="R463" s="20"/>
      <c r="S463" s="11"/>
      <c r="T463" s="70"/>
      <c r="U463" s="70"/>
      <c r="V463" s="41"/>
      <c r="W463" s="83"/>
      <c r="X463" s="83"/>
      <c r="Y463" s="83"/>
      <c r="AA463" s="207"/>
      <c r="AB463" s="77"/>
      <c r="AC463" s="75"/>
      <c r="AD463" s="75"/>
      <c r="AE463" s="75"/>
      <c r="AF463" s="75"/>
      <c r="AG463" s="75"/>
      <c r="AH463" s="75"/>
      <c r="AI463" s="75"/>
      <c r="AJ463" s="75"/>
      <c r="AK463" s="75"/>
      <c r="AL463" s="75"/>
      <c r="AM463" s="75"/>
      <c r="AN463" s="75"/>
      <c r="AO463" s="75"/>
      <c r="AP463" s="75"/>
      <c r="AQ463"/>
      <c r="AR463"/>
    </row>
    <row r="464" spans="1:44" s="85" customFormat="1" x14ac:dyDescent="0.2">
      <c r="A464" s="11"/>
      <c r="B464" s="11"/>
      <c r="C464" s="17"/>
      <c r="D464" s="26"/>
      <c r="E464" s="27"/>
      <c r="F464" s="38"/>
      <c r="G464" s="39"/>
      <c r="H464" s="30"/>
      <c r="I464" s="40"/>
      <c r="J464" s="41"/>
      <c r="K464" s="43"/>
      <c r="L464" s="41"/>
      <c r="M464" s="41"/>
      <c r="N464" s="51"/>
      <c r="O464" s="41"/>
      <c r="P464" s="41"/>
      <c r="Q464" s="60"/>
      <c r="R464" s="20"/>
      <c r="S464" s="11"/>
      <c r="T464" s="70"/>
      <c r="U464" s="70"/>
      <c r="V464" s="41"/>
      <c r="W464" s="83"/>
      <c r="X464" s="83"/>
      <c r="Y464" s="83"/>
      <c r="AA464" s="207"/>
      <c r="AB464" s="77"/>
      <c r="AC464" s="75"/>
      <c r="AD464" s="75"/>
      <c r="AE464" s="75"/>
      <c r="AF464" s="75"/>
      <c r="AG464" s="75"/>
      <c r="AH464" s="75"/>
      <c r="AI464" s="75"/>
      <c r="AJ464" s="75"/>
      <c r="AK464" s="75"/>
      <c r="AL464" s="75"/>
      <c r="AM464" s="75"/>
      <c r="AN464" s="75"/>
      <c r="AO464" s="75"/>
      <c r="AP464" s="75"/>
      <c r="AQ464"/>
      <c r="AR464"/>
    </row>
    <row r="465" spans="1:44" s="85" customFormat="1" x14ac:dyDescent="0.2">
      <c r="A465" s="11"/>
      <c r="B465" s="11"/>
      <c r="C465" s="17"/>
      <c r="D465" s="26"/>
      <c r="E465" s="27"/>
      <c r="F465" s="38"/>
      <c r="G465" s="39"/>
      <c r="H465" s="30"/>
      <c r="I465" s="40"/>
      <c r="J465" s="41"/>
      <c r="K465" s="43"/>
      <c r="L465" s="41"/>
      <c r="M465" s="41"/>
      <c r="N465" s="51"/>
      <c r="O465" s="41"/>
      <c r="P465" s="41"/>
      <c r="Q465" s="60"/>
      <c r="R465" s="20"/>
      <c r="S465" s="11"/>
      <c r="T465" s="70"/>
      <c r="U465" s="70"/>
      <c r="V465" s="41"/>
      <c r="W465" s="83"/>
      <c r="X465" s="83"/>
      <c r="Y465" s="83"/>
      <c r="AA465" s="207"/>
      <c r="AB465" s="77"/>
      <c r="AC465" s="75"/>
      <c r="AD465" s="75"/>
      <c r="AE465" s="75"/>
      <c r="AF465" s="75"/>
      <c r="AG465" s="75"/>
      <c r="AH465" s="75"/>
      <c r="AI465" s="75"/>
      <c r="AJ465" s="75"/>
      <c r="AK465" s="75"/>
      <c r="AL465" s="75"/>
      <c r="AM465" s="75"/>
      <c r="AN465" s="75"/>
      <c r="AO465" s="75"/>
      <c r="AP465" s="75"/>
      <c r="AQ465"/>
      <c r="AR465"/>
    </row>
    <row r="466" spans="1:44" s="85" customFormat="1" x14ac:dyDescent="0.2">
      <c r="A466" s="11"/>
      <c r="B466" s="11"/>
      <c r="C466" s="17"/>
      <c r="D466" s="26"/>
      <c r="E466" s="27"/>
      <c r="F466" s="38"/>
      <c r="G466" s="39"/>
      <c r="H466" s="30"/>
      <c r="I466" s="40"/>
      <c r="J466" s="41"/>
      <c r="K466" s="43"/>
      <c r="L466" s="41"/>
      <c r="M466" s="41"/>
      <c r="N466" s="51"/>
      <c r="O466" s="41"/>
      <c r="P466" s="41"/>
      <c r="Q466" s="60"/>
      <c r="R466" s="20"/>
      <c r="S466" s="11"/>
      <c r="T466" s="70"/>
      <c r="U466" s="70"/>
      <c r="V466" s="41"/>
      <c r="W466" s="83"/>
      <c r="X466" s="83"/>
      <c r="Y466" s="83"/>
      <c r="AA466" s="207"/>
      <c r="AB466" s="77"/>
      <c r="AC466" s="75"/>
      <c r="AD466" s="75"/>
      <c r="AE466" s="75"/>
      <c r="AF466" s="75"/>
      <c r="AG466" s="75"/>
      <c r="AH466" s="75"/>
      <c r="AI466" s="75"/>
      <c r="AJ466" s="75"/>
      <c r="AK466" s="75"/>
      <c r="AL466" s="75"/>
      <c r="AM466" s="75"/>
      <c r="AN466" s="75"/>
      <c r="AO466" s="75"/>
      <c r="AP466" s="75"/>
      <c r="AQ466"/>
      <c r="AR466"/>
    </row>
    <row r="467" spans="1:44" s="85" customFormat="1" x14ac:dyDescent="0.2">
      <c r="A467" s="11"/>
      <c r="B467" s="11"/>
      <c r="C467" s="17"/>
      <c r="D467" s="26"/>
      <c r="E467" s="27"/>
      <c r="F467" s="38"/>
      <c r="G467" s="39"/>
      <c r="H467" s="30"/>
      <c r="I467" s="40"/>
      <c r="J467" s="41"/>
      <c r="K467" s="43"/>
      <c r="L467" s="41"/>
      <c r="M467" s="41"/>
      <c r="N467" s="51"/>
      <c r="O467" s="41"/>
      <c r="P467" s="41"/>
      <c r="Q467" s="60"/>
      <c r="R467" s="20"/>
      <c r="S467" s="11"/>
      <c r="T467" s="70"/>
      <c r="U467" s="70"/>
      <c r="V467" s="41"/>
      <c r="W467" s="83"/>
      <c r="X467" s="83"/>
      <c r="Y467" s="83"/>
      <c r="AA467" s="207"/>
      <c r="AB467" s="77"/>
      <c r="AC467" s="75"/>
      <c r="AD467" s="75"/>
      <c r="AE467" s="75"/>
      <c r="AF467" s="75"/>
      <c r="AG467" s="75"/>
      <c r="AH467" s="75"/>
      <c r="AI467" s="75"/>
      <c r="AJ467" s="75"/>
      <c r="AK467" s="75"/>
      <c r="AL467" s="75"/>
      <c r="AM467" s="75"/>
      <c r="AN467" s="75"/>
      <c r="AO467" s="75"/>
      <c r="AP467" s="75"/>
      <c r="AQ467"/>
      <c r="AR467"/>
    </row>
    <row r="468" spans="1:44" s="85" customFormat="1" x14ac:dyDescent="0.2">
      <c r="A468" s="11"/>
      <c r="B468" s="11"/>
      <c r="C468" s="17"/>
      <c r="D468" s="26"/>
      <c r="E468" s="27"/>
      <c r="F468" s="38"/>
      <c r="G468" s="39"/>
      <c r="H468" s="30"/>
      <c r="I468" s="40"/>
      <c r="J468" s="41"/>
      <c r="K468" s="43"/>
      <c r="L468" s="41"/>
      <c r="M468" s="41"/>
      <c r="N468" s="51"/>
      <c r="O468" s="41"/>
      <c r="P468" s="41"/>
      <c r="Q468" s="60"/>
      <c r="R468" s="20"/>
      <c r="S468" s="11"/>
      <c r="T468" s="70"/>
      <c r="U468" s="70"/>
      <c r="V468" s="41"/>
      <c r="W468" s="83"/>
      <c r="X468" s="83"/>
      <c r="Y468" s="83"/>
      <c r="AA468" s="207"/>
      <c r="AB468" s="77"/>
      <c r="AC468" s="75"/>
      <c r="AD468" s="75"/>
      <c r="AE468" s="75"/>
      <c r="AF468" s="75"/>
      <c r="AG468" s="75"/>
      <c r="AH468" s="75"/>
      <c r="AI468" s="75"/>
      <c r="AJ468" s="75"/>
      <c r="AK468" s="75"/>
      <c r="AL468" s="75"/>
      <c r="AM468" s="75"/>
      <c r="AN468" s="75"/>
      <c r="AO468" s="75"/>
      <c r="AP468" s="75"/>
      <c r="AQ468"/>
      <c r="AR468"/>
    </row>
    <row r="469" spans="1:44" s="85" customFormat="1" x14ac:dyDescent="0.2">
      <c r="A469" s="11"/>
      <c r="B469" s="11"/>
      <c r="C469" s="17"/>
      <c r="D469" s="26"/>
      <c r="E469" s="27"/>
      <c r="F469" s="38"/>
      <c r="G469" s="39"/>
      <c r="H469" s="30"/>
      <c r="I469" s="40"/>
      <c r="J469" s="41"/>
      <c r="K469" s="43"/>
      <c r="L469" s="41"/>
      <c r="M469" s="41"/>
      <c r="N469" s="51"/>
      <c r="O469" s="41"/>
      <c r="P469" s="41"/>
      <c r="Q469" s="60"/>
      <c r="R469" s="20"/>
      <c r="S469" s="11"/>
      <c r="T469" s="70"/>
      <c r="U469" s="70"/>
      <c r="V469" s="41"/>
      <c r="W469" s="83"/>
      <c r="X469" s="83"/>
      <c r="Y469" s="83"/>
      <c r="AA469" s="207"/>
      <c r="AB469" s="77"/>
      <c r="AC469" s="75"/>
      <c r="AD469" s="75"/>
      <c r="AE469" s="75"/>
      <c r="AF469" s="75"/>
      <c r="AG469" s="75"/>
      <c r="AH469" s="75"/>
      <c r="AI469" s="75"/>
      <c r="AJ469" s="75"/>
      <c r="AK469" s="75"/>
      <c r="AL469" s="75"/>
      <c r="AM469" s="75"/>
      <c r="AN469" s="75"/>
      <c r="AO469" s="75"/>
      <c r="AP469" s="75"/>
      <c r="AQ469"/>
      <c r="AR469"/>
    </row>
    <row r="470" spans="1:44" s="85" customFormat="1" x14ac:dyDescent="0.2">
      <c r="A470" s="11"/>
      <c r="B470" s="11"/>
      <c r="C470" s="17"/>
      <c r="D470" s="26"/>
      <c r="E470" s="27"/>
      <c r="F470" s="38"/>
      <c r="G470" s="39"/>
      <c r="H470" s="30"/>
      <c r="I470" s="40"/>
      <c r="J470" s="41"/>
      <c r="K470" s="43"/>
      <c r="L470" s="41"/>
      <c r="M470" s="41"/>
      <c r="N470" s="51"/>
      <c r="O470" s="41"/>
      <c r="P470" s="41"/>
      <c r="Q470" s="60"/>
      <c r="R470" s="20"/>
      <c r="S470" s="11"/>
      <c r="T470" s="70"/>
      <c r="U470" s="70"/>
      <c r="V470" s="41"/>
      <c r="W470" s="83"/>
      <c r="X470" s="83"/>
      <c r="Y470" s="83"/>
      <c r="AA470" s="207"/>
      <c r="AB470" s="77"/>
      <c r="AC470" s="75"/>
      <c r="AD470" s="75"/>
      <c r="AE470" s="75"/>
      <c r="AF470" s="75"/>
      <c r="AG470" s="75"/>
      <c r="AH470" s="75"/>
      <c r="AI470" s="75"/>
      <c r="AJ470" s="75"/>
      <c r="AK470" s="75"/>
      <c r="AL470" s="75"/>
      <c r="AM470" s="75"/>
      <c r="AN470" s="75"/>
      <c r="AO470" s="75"/>
      <c r="AP470" s="75"/>
      <c r="AQ470"/>
      <c r="AR470"/>
    </row>
    <row r="471" spans="1:44" s="85" customFormat="1" x14ac:dyDescent="0.2">
      <c r="A471" s="11"/>
      <c r="B471" s="11"/>
      <c r="C471" s="17"/>
      <c r="D471" s="26"/>
      <c r="E471" s="27"/>
      <c r="F471" s="38"/>
      <c r="G471" s="39"/>
      <c r="H471" s="30"/>
      <c r="I471" s="40"/>
      <c r="J471" s="41"/>
      <c r="K471" s="43"/>
      <c r="L471" s="41"/>
      <c r="M471" s="41"/>
      <c r="N471" s="51"/>
      <c r="O471" s="41"/>
      <c r="P471" s="41"/>
      <c r="Q471" s="60"/>
      <c r="R471" s="20"/>
      <c r="S471" s="11"/>
      <c r="T471" s="70"/>
      <c r="U471" s="70"/>
      <c r="V471" s="41"/>
      <c r="W471" s="83"/>
      <c r="X471" s="83"/>
      <c r="Y471" s="83"/>
      <c r="AA471" s="207"/>
      <c r="AB471" s="228" t="str">
        <f t="shared" ref="AB471:AB478" si="34">IF(W471&gt;=50%,"da","IF(X10&gt;=50%,da)")</f>
        <v>IF(X10&gt;=50%,da)</v>
      </c>
      <c r="AC471" s="75"/>
      <c r="AD471" s="75"/>
      <c r="AE471" s="75"/>
      <c r="AF471" s="75"/>
      <c r="AG471" s="75"/>
      <c r="AH471" s="75"/>
      <c r="AI471" s="75"/>
      <c r="AJ471" s="75"/>
      <c r="AK471" s="75"/>
      <c r="AL471" s="75"/>
      <c r="AM471" s="75"/>
      <c r="AN471" s="75"/>
      <c r="AO471" s="75"/>
      <c r="AP471" s="75"/>
      <c r="AQ471"/>
      <c r="AR471"/>
    </row>
    <row r="472" spans="1:44" s="85" customFormat="1" x14ac:dyDescent="0.2">
      <c r="A472" s="11"/>
      <c r="B472" s="11"/>
      <c r="C472" s="17"/>
      <c r="D472" s="26"/>
      <c r="E472" s="27"/>
      <c r="F472" s="38"/>
      <c r="G472" s="39"/>
      <c r="H472" s="30"/>
      <c r="I472" s="40"/>
      <c r="J472" s="41"/>
      <c r="K472" s="43"/>
      <c r="L472" s="41"/>
      <c r="M472" s="41"/>
      <c r="N472" s="51"/>
      <c r="O472" s="41"/>
      <c r="P472" s="41"/>
      <c r="Q472" s="60"/>
      <c r="R472" s="20"/>
      <c r="S472" s="11"/>
      <c r="T472" s="70"/>
      <c r="U472" s="70"/>
      <c r="V472" s="41"/>
      <c r="W472" s="83"/>
      <c r="X472" s="83"/>
      <c r="Y472" s="83"/>
      <c r="AA472" s="207"/>
      <c r="AB472" s="228" t="str">
        <f t="shared" si="34"/>
        <v>IF(X10&gt;=50%,da)</v>
      </c>
      <c r="AC472" s="75"/>
      <c r="AD472" s="75"/>
      <c r="AE472" s="75"/>
      <c r="AF472" s="75"/>
      <c r="AG472" s="75"/>
      <c r="AH472" s="75"/>
      <c r="AI472" s="75"/>
      <c r="AJ472" s="75"/>
      <c r="AK472" s="75"/>
      <c r="AL472" s="75"/>
      <c r="AM472" s="75"/>
      <c r="AN472" s="75"/>
      <c r="AO472" s="75"/>
      <c r="AP472" s="75"/>
      <c r="AQ472"/>
      <c r="AR472"/>
    </row>
    <row r="473" spans="1:44" s="85" customFormat="1" x14ac:dyDescent="0.2">
      <c r="A473" s="11"/>
      <c r="B473" s="11"/>
      <c r="C473" s="17"/>
      <c r="D473" s="26"/>
      <c r="E473" s="27"/>
      <c r="F473" s="38"/>
      <c r="G473" s="39"/>
      <c r="H473" s="30"/>
      <c r="I473" s="40"/>
      <c r="J473" s="41"/>
      <c r="K473" s="43"/>
      <c r="L473" s="41"/>
      <c r="M473" s="41"/>
      <c r="N473" s="51"/>
      <c r="O473" s="41"/>
      <c r="P473" s="41"/>
      <c r="Q473" s="60"/>
      <c r="R473" s="20"/>
      <c r="S473" s="11"/>
      <c r="T473" s="70"/>
      <c r="U473" s="70"/>
      <c r="V473" s="41"/>
      <c r="W473" s="83"/>
      <c r="X473" s="83"/>
      <c r="Y473" s="83"/>
      <c r="AA473" s="207"/>
      <c r="AB473" s="228" t="str">
        <f t="shared" si="34"/>
        <v>IF(X10&gt;=50%,da)</v>
      </c>
      <c r="AC473" s="75"/>
      <c r="AD473" s="75"/>
      <c r="AE473" s="75"/>
      <c r="AF473" s="75"/>
      <c r="AG473" s="75"/>
      <c r="AH473" s="75"/>
      <c r="AI473" s="75"/>
      <c r="AJ473" s="75"/>
      <c r="AK473" s="75"/>
      <c r="AL473" s="75"/>
      <c r="AM473" s="75"/>
      <c r="AN473" s="75"/>
      <c r="AO473" s="75"/>
      <c r="AP473" s="75"/>
      <c r="AQ473"/>
      <c r="AR473"/>
    </row>
    <row r="474" spans="1:44" s="85" customFormat="1" x14ac:dyDescent="0.2">
      <c r="A474" s="11"/>
      <c r="B474" s="11"/>
      <c r="C474" s="17"/>
      <c r="D474" s="26"/>
      <c r="E474" s="27"/>
      <c r="F474" s="38"/>
      <c r="G474" s="39"/>
      <c r="H474" s="30"/>
      <c r="I474" s="40"/>
      <c r="J474" s="41"/>
      <c r="K474" s="43"/>
      <c r="L474" s="41"/>
      <c r="M474" s="41"/>
      <c r="N474" s="51"/>
      <c r="O474" s="41"/>
      <c r="P474" s="41"/>
      <c r="Q474" s="60"/>
      <c r="R474" s="20"/>
      <c r="S474" s="11"/>
      <c r="T474" s="70"/>
      <c r="U474" s="70"/>
      <c r="V474" s="41"/>
      <c r="W474" s="83"/>
      <c r="X474" s="83"/>
      <c r="Y474" s="83"/>
      <c r="AA474" s="207"/>
      <c r="AB474" s="228" t="str">
        <f t="shared" si="34"/>
        <v>IF(X10&gt;=50%,da)</v>
      </c>
      <c r="AC474" s="75"/>
      <c r="AD474" s="75"/>
      <c r="AE474" s="75"/>
      <c r="AF474" s="75"/>
      <c r="AG474" s="75"/>
      <c r="AH474" s="75"/>
      <c r="AI474" s="75"/>
      <c r="AJ474" s="75"/>
      <c r="AK474" s="75"/>
      <c r="AL474" s="75"/>
      <c r="AM474" s="75"/>
      <c r="AN474" s="75"/>
      <c r="AO474" s="75"/>
      <c r="AP474" s="75"/>
      <c r="AQ474"/>
      <c r="AR474"/>
    </row>
    <row r="475" spans="1:44" s="85" customFormat="1" x14ac:dyDescent="0.2">
      <c r="A475" s="11"/>
      <c r="B475" s="11"/>
      <c r="C475" s="17"/>
      <c r="D475" s="26"/>
      <c r="E475" s="27"/>
      <c r="F475" s="38"/>
      <c r="G475" s="39"/>
      <c r="H475" s="30"/>
      <c r="I475" s="40"/>
      <c r="J475" s="41"/>
      <c r="K475" s="43"/>
      <c r="L475" s="41"/>
      <c r="M475" s="41"/>
      <c r="N475" s="51"/>
      <c r="O475" s="41"/>
      <c r="P475" s="41"/>
      <c r="Q475" s="60"/>
      <c r="R475" s="20"/>
      <c r="S475" s="11"/>
      <c r="T475" s="70"/>
      <c r="U475" s="70"/>
      <c r="V475" s="41"/>
      <c r="W475" s="83"/>
      <c r="X475" s="83"/>
      <c r="Y475" s="83"/>
      <c r="AA475" s="207"/>
      <c r="AB475" s="228" t="str">
        <f t="shared" si="34"/>
        <v>IF(X10&gt;=50%,da)</v>
      </c>
      <c r="AC475" s="75"/>
      <c r="AD475" s="75"/>
      <c r="AE475" s="75"/>
      <c r="AF475" s="75"/>
      <c r="AG475" s="75"/>
      <c r="AH475" s="75"/>
      <c r="AI475" s="75"/>
      <c r="AJ475" s="75"/>
      <c r="AK475" s="75"/>
      <c r="AL475" s="75"/>
      <c r="AM475" s="75"/>
      <c r="AN475" s="75"/>
      <c r="AO475" s="75"/>
      <c r="AP475" s="75"/>
      <c r="AQ475"/>
      <c r="AR475"/>
    </row>
    <row r="476" spans="1:44" s="85" customFormat="1" x14ac:dyDescent="0.2">
      <c r="A476" s="11"/>
      <c r="B476" s="11"/>
      <c r="C476" s="17"/>
      <c r="D476" s="26"/>
      <c r="E476" s="27"/>
      <c r="F476" s="38"/>
      <c r="G476" s="39"/>
      <c r="H476" s="30"/>
      <c r="I476" s="40"/>
      <c r="J476" s="41"/>
      <c r="K476" s="43"/>
      <c r="L476" s="41"/>
      <c r="M476" s="41"/>
      <c r="N476" s="51"/>
      <c r="O476" s="41"/>
      <c r="P476" s="41"/>
      <c r="Q476" s="60"/>
      <c r="R476" s="20"/>
      <c r="S476" s="11"/>
      <c r="T476" s="70"/>
      <c r="U476" s="70"/>
      <c r="V476" s="41"/>
      <c r="W476" s="83"/>
      <c r="X476" s="83"/>
      <c r="Y476" s="83"/>
      <c r="AA476" s="207"/>
      <c r="AB476" s="228" t="str">
        <f t="shared" si="34"/>
        <v>IF(X10&gt;=50%,da)</v>
      </c>
      <c r="AC476" s="75"/>
      <c r="AD476" s="75"/>
      <c r="AE476" s="75"/>
      <c r="AF476" s="75"/>
      <c r="AG476" s="75"/>
      <c r="AH476" s="75"/>
      <c r="AI476" s="75"/>
      <c r="AJ476" s="75"/>
      <c r="AK476" s="75"/>
      <c r="AL476" s="75"/>
      <c r="AM476" s="75"/>
      <c r="AN476" s="75"/>
      <c r="AO476" s="75"/>
      <c r="AP476" s="75"/>
      <c r="AQ476"/>
      <c r="AR476"/>
    </row>
    <row r="477" spans="1:44" s="85" customFormat="1" x14ac:dyDescent="0.2">
      <c r="A477" s="11"/>
      <c r="B477" s="11"/>
      <c r="C477" s="17"/>
      <c r="D477" s="26"/>
      <c r="E477" s="27"/>
      <c r="F477" s="38"/>
      <c r="G477" s="39"/>
      <c r="H477" s="30"/>
      <c r="I477" s="40"/>
      <c r="J477" s="41"/>
      <c r="K477" s="43"/>
      <c r="L477" s="41"/>
      <c r="M477" s="41"/>
      <c r="N477" s="51"/>
      <c r="O477" s="41"/>
      <c r="P477" s="41"/>
      <c r="Q477" s="60"/>
      <c r="R477" s="20"/>
      <c r="S477" s="11"/>
      <c r="T477" s="70"/>
      <c r="U477" s="70"/>
      <c r="V477" s="41"/>
      <c r="W477" s="83"/>
      <c r="X477" s="83"/>
      <c r="Y477" s="83"/>
      <c r="AA477" s="207"/>
      <c r="AB477" s="228" t="str">
        <f t="shared" si="34"/>
        <v>IF(X10&gt;=50%,da)</v>
      </c>
      <c r="AC477" s="75"/>
      <c r="AD477" s="75"/>
      <c r="AE477" s="75"/>
      <c r="AF477" s="75"/>
      <c r="AG477" s="75"/>
      <c r="AH477" s="75"/>
      <c r="AI477" s="75"/>
      <c r="AJ477" s="75"/>
      <c r="AK477" s="75"/>
      <c r="AL477" s="75"/>
      <c r="AM477" s="75"/>
      <c r="AN477" s="75"/>
      <c r="AO477" s="75"/>
      <c r="AP477" s="75"/>
      <c r="AQ477"/>
      <c r="AR477"/>
    </row>
    <row r="478" spans="1:44" s="85" customFormat="1" x14ac:dyDescent="0.2">
      <c r="A478" s="11"/>
      <c r="B478" s="11"/>
      <c r="C478" s="17"/>
      <c r="D478" s="26"/>
      <c r="E478" s="27"/>
      <c r="F478" s="38"/>
      <c r="G478" s="39"/>
      <c r="H478" s="30"/>
      <c r="I478" s="40"/>
      <c r="J478" s="41"/>
      <c r="K478" s="43"/>
      <c r="L478" s="41"/>
      <c r="M478" s="41"/>
      <c r="N478" s="51"/>
      <c r="O478" s="41"/>
      <c r="P478" s="41"/>
      <c r="Q478" s="60"/>
      <c r="R478" s="20"/>
      <c r="S478" s="11"/>
      <c r="T478" s="70"/>
      <c r="U478" s="70"/>
      <c r="V478" s="41"/>
      <c r="W478" s="83"/>
      <c r="X478" s="83"/>
      <c r="Y478" s="83"/>
      <c r="AA478" s="207"/>
      <c r="AB478" s="228" t="str">
        <f t="shared" si="34"/>
        <v>IF(X10&gt;=50%,da)</v>
      </c>
      <c r="AC478" s="75"/>
      <c r="AD478" s="75"/>
      <c r="AE478" s="75"/>
      <c r="AF478" s="75"/>
      <c r="AG478" s="75"/>
      <c r="AH478" s="75"/>
      <c r="AI478" s="75"/>
      <c r="AJ478" s="75"/>
      <c r="AK478" s="75"/>
      <c r="AL478" s="75"/>
      <c r="AM478" s="75"/>
      <c r="AN478" s="75"/>
      <c r="AO478" s="75"/>
      <c r="AP478" s="75"/>
      <c r="AQ478"/>
      <c r="AR478"/>
    </row>
  </sheetData>
  <autoFilter ref="B1:B478"/>
  <mergeCells count="11">
    <mergeCell ref="L7:P7"/>
    <mergeCell ref="D5:J6"/>
    <mergeCell ref="A7:A8"/>
    <mergeCell ref="B7:B8"/>
    <mergeCell ref="D7:E7"/>
    <mergeCell ref="F7:K7"/>
    <mergeCell ref="Q7:T7"/>
    <mergeCell ref="Z7:AA7"/>
    <mergeCell ref="AB7:AG7"/>
    <mergeCell ref="AH7:AL7"/>
    <mergeCell ref="AM7:AP7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8"/>
  <sheetViews>
    <sheetView tabSelected="1" topLeftCell="A31" workbookViewId="0">
      <selection activeCell="D34" sqref="D34"/>
    </sheetView>
  </sheetViews>
  <sheetFormatPr defaultRowHeight="12.75" x14ac:dyDescent="0.2"/>
  <cols>
    <col min="1" max="1" width="9.140625" style="342"/>
    <col min="2" max="2" width="82.5703125" customWidth="1"/>
  </cols>
  <sheetData>
    <row r="1" spans="1:2" x14ac:dyDescent="0.2">
      <c r="A1" s="340" t="s">
        <v>1</v>
      </c>
      <c r="B1" s="338" t="s">
        <v>1001</v>
      </c>
    </row>
    <row r="2" spans="1:2" ht="15" x14ac:dyDescent="0.25">
      <c r="A2" s="341" t="s">
        <v>139</v>
      </c>
      <c r="B2" s="339" t="s">
        <v>1136</v>
      </c>
    </row>
    <row r="3" spans="1:2" ht="15" x14ac:dyDescent="0.25">
      <c r="A3" s="341" t="s">
        <v>1002</v>
      </c>
      <c r="B3" s="339" t="s">
        <v>1003</v>
      </c>
    </row>
    <row r="4" spans="1:2" ht="15" x14ac:dyDescent="0.25">
      <c r="A4" s="341" t="s">
        <v>1004</v>
      </c>
      <c r="B4" s="339" t="s">
        <v>1005</v>
      </c>
    </row>
    <row r="5" spans="1:2" ht="15" x14ac:dyDescent="0.25">
      <c r="A5" s="341" t="s">
        <v>191</v>
      </c>
      <c r="B5" s="339" t="s">
        <v>1006</v>
      </c>
    </row>
    <row r="6" spans="1:2" ht="15" x14ac:dyDescent="0.25">
      <c r="A6" s="341" t="s">
        <v>192</v>
      </c>
      <c r="B6" s="339" t="s">
        <v>1007</v>
      </c>
    </row>
    <row r="7" spans="1:2" ht="15" x14ac:dyDescent="0.25">
      <c r="A7" s="341" t="s">
        <v>193</v>
      </c>
      <c r="B7" s="339" t="s">
        <v>1008</v>
      </c>
    </row>
    <row r="8" spans="1:2" ht="15" x14ac:dyDescent="0.25">
      <c r="A8" s="341" t="s">
        <v>195</v>
      </c>
      <c r="B8" s="339" t="s">
        <v>1009</v>
      </c>
    </row>
    <row r="9" spans="1:2" ht="15" x14ac:dyDescent="0.25">
      <c r="A9" s="341" t="s">
        <v>196</v>
      </c>
      <c r="B9" s="339" t="s">
        <v>1010</v>
      </c>
    </row>
    <row r="10" spans="1:2" ht="15" x14ac:dyDescent="0.25">
      <c r="A10" s="341" t="s">
        <v>154</v>
      </c>
      <c r="B10" s="339" t="s">
        <v>1011</v>
      </c>
    </row>
    <row r="11" spans="1:2" ht="15" x14ac:dyDescent="0.25">
      <c r="A11" s="341" t="s">
        <v>197</v>
      </c>
      <c r="B11" s="339" t="s">
        <v>1012</v>
      </c>
    </row>
    <row r="12" spans="1:2" ht="15" x14ac:dyDescent="0.25">
      <c r="A12" s="341" t="s">
        <v>198</v>
      </c>
      <c r="B12" s="339" t="s">
        <v>1013</v>
      </c>
    </row>
    <row r="13" spans="1:2" ht="15" x14ac:dyDescent="0.25">
      <c r="A13" s="341" t="s">
        <v>199</v>
      </c>
      <c r="B13" s="339" t="s">
        <v>1014</v>
      </c>
    </row>
    <row r="14" spans="1:2" ht="15" x14ac:dyDescent="0.25">
      <c r="A14" s="341" t="s">
        <v>200</v>
      </c>
      <c r="B14" s="339" t="s">
        <v>1015</v>
      </c>
    </row>
    <row r="15" spans="1:2" ht="15" x14ac:dyDescent="0.25">
      <c r="A15" s="341" t="s">
        <v>202</v>
      </c>
      <c r="B15" s="339" t="s">
        <v>1016</v>
      </c>
    </row>
    <row r="16" spans="1:2" ht="15" x14ac:dyDescent="0.25">
      <c r="A16" s="341" t="s">
        <v>155</v>
      </c>
      <c r="B16" s="339" t="s">
        <v>1017</v>
      </c>
    </row>
    <row r="17" spans="1:2" ht="15" x14ac:dyDescent="0.25">
      <c r="A17" s="341" t="s">
        <v>203</v>
      </c>
      <c r="B17" s="339" t="s">
        <v>1018</v>
      </c>
    </row>
    <row r="18" spans="1:2" ht="15" x14ac:dyDescent="0.25">
      <c r="A18" s="341" t="s">
        <v>204</v>
      </c>
      <c r="B18" s="339" t="s">
        <v>1125</v>
      </c>
    </row>
    <row r="19" spans="1:2" ht="15" x14ac:dyDescent="0.25">
      <c r="A19" s="341" t="s">
        <v>208</v>
      </c>
      <c r="B19" s="339" t="s">
        <v>1019</v>
      </c>
    </row>
    <row r="20" spans="1:2" ht="15" x14ac:dyDescent="0.25">
      <c r="A20" s="341" t="s">
        <v>209</v>
      </c>
      <c r="B20" s="339" t="s">
        <v>1020</v>
      </c>
    </row>
    <row r="21" spans="1:2" ht="15" x14ac:dyDescent="0.25">
      <c r="A21" s="341" t="s">
        <v>210</v>
      </c>
      <c r="B21" s="339" t="s">
        <v>1021</v>
      </c>
    </row>
    <row r="22" spans="1:2" ht="15" x14ac:dyDescent="0.25">
      <c r="A22" s="341" t="s">
        <v>211</v>
      </c>
      <c r="B22" s="339" t="s">
        <v>1022</v>
      </c>
    </row>
    <row r="23" spans="1:2" ht="15" x14ac:dyDescent="0.25">
      <c r="A23" s="341" t="s">
        <v>212</v>
      </c>
      <c r="B23" s="339" t="s">
        <v>1023</v>
      </c>
    </row>
    <row r="24" spans="1:2" ht="15" x14ac:dyDescent="0.25">
      <c r="A24" s="341" t="s">
        <v>213</v>
      </c>
      <c r="B24" s="339" t="s">
        <v>1024</v>
      </c>
    </row>
    <row r="25" spans="1:2" ht="15" x14ac:dyDescent="0.25">
      <c r="A25" s="341" t="s">
        <v>216</v>
      </c>
      <c r="B25" s="339" t="s">
        <v>1025</v>
      </c>
    </row>
    <row r="26" spans="1:2" ht="15" x14ac:dyDescent="0.25">
      <c r="A26" s="341" t="s">
        <v>217</v>
      </c>
      <c r="B26" s="339" t="s">
        <v>1026</v>
      </c>
    </row>
    <row r="27" spans="1:2" ht="15" x14ac:dyDescent="0.25">
      <c r="A27" s="341" t="s">
        <v>218</v>
      </c>
      <c r="B27" s="339" t="s">
        <v>1027</v>
      </c>
    </row>
    <row r="28" spans="1:2" ht="15" x14ac:dyDescent="0.25">
      <c r="A28" s="341" t="s">
        <v>219</v>
      </c>
      <c r="B28" s="339" t="s">
        <v>1028</v>
      </c>
    </row>
    <row r="29" spans="1:2" ht="15" x14ac:dyDescent="0.25">
      <c r="A29" s="341" t="s">
        <v>220</v>
      </c>
      <c r="B29" s="339" t="s">
        <v>1029</v>
      </c>
    </row>
    <row r="30" spans="1:2" ht="15" x14ac:dyDescent="0.25">
      <c r="A30" s="341" t="s">
        <v>159</v>
      </c>
      <c r="B30" s="339" t="s">
        <v>1030</v>
      </c>
    </row>
    <row r="31" spans="1:2" ht="15" x14ac:dyDescent="0.25">
      <c r="A31" s="341" t="s">
        <v>221</v>
      </c>
      <c r="B31" s="339" t="s">
        <v>1031</v>
      </c>
    </row>
    <row r="32" spans="1:2" ht="15" x14ac:dyDescent="0.25">
      <c r="A32" s="341" t="s">
        <v>140</v>
      </c>
      <c r="B32" s="339" t="s">
        <v>1032</v>
      </c>
    </row>
    <row r="33" spans="1:2" ht="15" x14ac:dyDescent="0.25">
      <c r="A33" s="341" t="s">
        <v>222</v>
      </c>
      <c r="B33" s="339" t="s">
        <v>1033</v>
      </c>
    </row>
    <row r="34" spans="1:2" ht="15" x14ac:dyDescent="0.25">
      <c r="A34" s="341" t="s">
        <v>223</v>
      </c>
      <c r="B34" s="339" t="s">
        <v>1034</v>
      </c>
    </row>
    <row r="35" spans="1:2" ht="15" x14ac:dyDescent="0.25">
      <c r="A35" s="341" t="s">
        <v>224</v>
      </c>
      <c r="B35" s="339" t="s">
        <v>1035</v>
      </c>
    </row>
    <row r="36" spans="1:2" ht="15" x14ac:dyDescent="0.25">
      <c r="A36" s="341" t="s">
        <v>225</v>
      </c>
      <c r="B36" s="339" t="s">
        <v>1036</v>
      </c>
    </row>
    <row r="37" spans="1:2" ht="15" x14ac:dyDescent="0.25">
      <c r="A37" s="341" t="s">
        <v>228</v>
      </c>
      <c r="B37" s="339" t="s">
        <v>1037</v>
      </c>
    </row>
    <row r="38" spans="1:2" ht="15" x14ac:dyDescent="0.25">
      <c r="A38" s="341" t="s">
        <v>230</v>
      </c>
      <c r="B38" s="339" t="s">
        <v>1038</v>
      </c>
    </row>
    <row r="39" spans="1:2" ht="15" x14ac:dyDescent="0.25">
      <c r="A39" s="341" t="s">
        <v>231</v>
      </c>
      <c r="B39" s="339" t="s">
        <v>1039</v>
      </c>
    </row>
    <row r="40" spans="1:2" ht="15" x14ac:dyDescent="0.25">
      <c r="A40" s="341" t="s">
        <v>232</v>
      </c>
      <c r="B40" s="339" t="s">
        <v>1040</v>
      </c>
    </row>
    <row r="41" spans="1:2" ht="15" x14ac:dyDescent="0.25">
      <c r="A41" s="341" t="s">
        <v>150</v>
      </c>
      <c r="B41" s="339" t="s">
        <v>1144</v>
      </c>
    </row>
    <row r="42" spans="1:2" ht="15" x14ac:dyDescent="0.25">
      <c r="A42" s="341" t="s">
        <v>233</v>
      </c>
      <c r="B42" s="339" t="s">
        <v>1041</v>
      </c>
    </row>
    <row r="43" spans="1:2" ht="15" x14ac:dyDescent="0.25">
      <c r="A43" s="341" t="s">
        <v>234</v>
      </c>
      <c r="B43" s="339" t="s">
        <v>1042</v>
      </c>
    </row>
    <row r="44" spans="1:2" ht="15" x14ac:dyDescent="0.25">
      <c r="A44" s="341" t="s">
        <v>236</v>
      </c>
      <c r="B44" s="339" t="s">
        <v>1043</v>
      </c>
    </row>
    <row r="45" spans="1:2" ht="15" x14ac:dyDescent="0.25">
      <c r="A45" s="341" t="s">
        <v>237</v>
      </c>
      <c r="B45" s="339" t="s">
        <v>1044</v>
      </c>
    </row>
    <row r="46" spans="1:2" ht="15" x14ac:dyDescent="0.25">
      <c r="A46" s="341" t="s">
        <v>238</v>
      </c>
      <c r="B46" s="339" t="s">
        <v>1045</v>
      </c>
    </row>
    <row r="47" spans="1:2" ht="15" x14ac:dyDescent="0.25">
      <c r="A47" s="341" t="s">
        <v>239</v>
      </c>
      <c r="B47" s="339" t="s">
        <v>1046</v>
      </c>
    </row>
    <row r="48" spans="1:2" ht="15" x14ac:dyDescent="0.25">
      <c r="A48" s="341" t="s">
        <v>240</v>
      </c>
      <c r="B48" s="339" t="s">
        <v>1047</v>
      </c>
    </row>
    <row r="49" spans="1:2" ht="15" x14ac:dyDescent="0.25">
      <c r="A49" s="341" t="s">
        <v>241</v>
      </c>
      <c r="B49" s="339" t="s">
        <v>1048</v>
      </c>
    </row>
    <row r="50" spans="1:2" ht="15" x14ac:dyDescent="0.25">
      <c r="A50" s="341" t="s">
        <v>242</v>
      </c>
      <c r="B50" s="339" t="s">
        <v>1049</v>
      </c>
    </row>
    <row r="51" spans="1:2" ht="15" x14ac:dyDescent="0.25">
      <c r="A51" s="341" t="s">
        <v>243</v>
      </c>
      <c r="B51" s="339" t="s">
        <v>1050</v>
      </c>
    </row>
    <row r="52" spans="1:2" ht="15" x14ac:dyDescent="0.25">
      <c r="A52" s="341" t="s">
        <v>245</v>
      </c>
      <c r="B52" s="339" t="s">
        <v>1051</v>
      </c>
    </row>
    <row r="53" spans="1:2" ht="15" x14ac:dyDescent="0.25">
      <c r="A53" s="341" t="s">
        <v>246</v>
      </c>
      <c r="B53" s="339" t="s">
        <v>1052</v>
      </c>
    </row>
    <row r="54" spans="1:2" ht="15" x14ac:dyDescent="0.25">
      <c r="A54" s="341" t="s">
        <v>248</v>
      </c>
      <c r="B54" s="339" t="s">
        <v>1053</v>
      </c>
    </row>
    <row r="55" spans="1:2" ht="15" x14ac:dyDescent="0.25">
      <c r="A55" s="341" t="s">
        <v>251</v>
      </c>
      <c r="B55" s="339" t="s">
        <v>1054</v>
      </c>
    </row>
    <row r="56" spans="1:2" ht="15" x14ac:dyDescent="0.25">
      <c r="A56" s="341" t="s">
        <v>252</v>
      </c>
      <c r="B56" s="339" t="s">
        <v>1055</v>
      </c>
    </row>
    <row r="57" spans="1:2" ht="15" x14ac:dyDescent="0.25">
      <c r="A57" s="341" t="s">
        <v>253</v>
      </c>
      <c r="B57" s="339" t="s">
        <v>1056</v>
      </c>
    </row>
    <row r="58" spans="1:2" ht="15" x14ac:dyDescent="0.25">
      <c r="A58" s="341" t="s">
        <v>157</v>
      </c>
      <c r="B58" s="339" t="s">
        <v>1057</v>
      </c>
    </row>
    <row r="59" spans="1:2" ht="15" x14ac:dyDescent="0.25">
      <c r="A59" s="341" t="s">
        <v>254</v>
      </c>
      <c r="B59" s="339" t="s">
        <v>1058</v>
      </c>
    </row>
    <row r="60" spans="1:2" ht="15" x14ac:dyDescent="0.25">
      <c r="A60" s="341" t="s">
        <v>255</v>
      </c>
      <c r="B60" s="339" t="s">
        <v>1059</v>
      </c>
    </row>
    <row r="61" spans="1:2" ht="15" x14ac:dyDescent="0.25">
      <c r="A61" s="341" t="s">
        <v>256</v>
      </c>
      <c r="B61" s="339" t="s">
        <v>1060</v>
      </c>
    </row>
    <row r="62" spans="1:2" ht="15" x14ac:dyDescent="0.25">
      <c r="A62" s="341" t="s">
        <v>258</v>
      </c>
      <c r="B62" s="339" t="s">
        <v>1061</v>
      </c>
    </row>
    <row r="63" spans="1:2" ht="15" x14ac:dyDescent="0.25">
      <c r="A63" s="341" t="s">
        <v>259</v>
      </c>
      <c r="B63" s="339" t="s">
        <v>1062</v>
      </c>
    </row>
    <row r="64" spans="1:2" ht="15" x14ac:dyDescent="0.25">
      <c r="A64" s="341" t="s">
        <v>260</v>
      </c>
      <c r="B64" s="339" t="s">
        <v>1063</v>
      </c>
    </row>
    <row r="65" spans="1:2" ht="15" x14ac:dyDescent="0.25">
      <c r="A65" s="341" t="s">
        <v>261</v>
      </c>
      <c r="B65" s="339" t="s">
        <v>1064</v>
      </c>
    </row>
    <row r="66" spans="1:2" ht="15" x14ac:dyDescent="0.25">
      <c r="A66" s="341" t="s">
        <v>262</v>
      </c>
      <c r="B66" s="339" t="s">
        <v>1065</v>
      </c>
    </row>
    <row r="67" spans="1:2" ht="15" x14ac:dyDescent="0.25">
      <c r="A67" s="341" t="s">
        <v>148</v>
      </c>
      <c r="B67" s="339" t="s">
        <v>1066</v>
      </c>
    </row>
    <row r="68" spans="1:2" ht="15" x14ac:dyDescent="0.25">
      <c r="A68" s="341" t="s">
        <v>263</v>
      </c>
      <c r="B68" s="339" t="s">
        <v>1067</v>
      </c>
    </row>
    <row r="69" spans="1:2" ht="15" x14ac:dyDescent="0.25">
      <c r="A69" s="341" t="s">
        <v>152</v>
      </c>
      <c r="B69" s="339" t="s">
        <v>1068</v>
      </c>
    </row>
    <row r="70" spans="1:2" ht="15" x14ac:dyDescent="0.25">
      <c r="A70" s="341" t="s">
        <v>266</v>
      </c>
      <c r="B70" s="339" t="s">
        <v>1069</v>
      </c>
    </row>
    <row r="71" spans="1:2" ht="15" x14ac:dyDescent="0.25">
      <c r="A71" s="341" t="s">
        <v>267</v>
      </c>
      <c r="B71" s="339" t="s">
        <v>1070</v>
      </c>
    </row>
    <row r="72" spans="1:2" ht="15" x14ac:dyDescent="0.25">
      <c r="A72" s="341" t="s">
        <v>268</v>
      </c>
      <c r="B72" s="339" t="s">
        <v>1071</v>
      </c>
    </row>
    <row r="73" spans="1:2" ht="15" x14ac:dyDescent="0.25">
      <c r="A73" s="341" t="s">
        <v>270</v>
      </c>
      <c r="B73" s="339" t="s">
        <v>1072</v>
      </c>
    </row>
    <row r="74" spans="1:2" ht="15" x14ac:dyDescent="0.25">
      <c r="A74" s="341" t="s">
        <v>272</v>
      </c>
      <c r="B74" s="339" t="s">
        <v>1073</v>
      </c>
    </row>
    <row r="75" spans="1:2" ht="15" x14ac:dyDescent="0.25">
      <c r="A75" s="341" t="s">
        <v>274</v>
      </c>
      <c r="B75" s="339" t="s">
        <v>1074</v>
      </c>
    </row>
    <row r="76" spans="1:2" ht="15" x14ac:dyDescent="0.25">
      <c r="A76" s="341" t="s">
        <v>144</v>
      </c>
      <c r="B76" s="527" t="s">
        <v>1075</v>
      </c>
    </row>
    <row r="77" spans="1:2" ht="15" x14ac:dyDescent="0.25">
      <c r="A77" s="341" t="s">
        <v>275</v>
      </c>
      <c r="B77" s="339" t="s">
        <v>1076</v>
      </c>
    </row>
    <row r="78" spans="1:2" ht="15" x14ac:dyDescent="0.25">
      <c r="A78" s="341" t="s">
        <v>277</v>
      </c>
      <c r="B78" s="339" t="s">
        <v>1077</v>
      </c>
    </row>
    <row r="79" spans="1:2" ht="15" x14ac:dyDescent="0.25">
      <c r="A79" s="341" t="s">
        <v>278</v>
      </c>
      <c r="B79" s="339" t="s">
        <v>1078</v>
      </c>
    </row>
    <row r="80" spans="1:2" ht="15" x14ac:dyDescent="0.25">
      <c r="A80" s="341" t="s">
        <v>279</v>
      </c>
      <c r="B80" s="339" t="s">
        <v>1079</v>
      </c>
    </row>
    <row r="81" spans="1:2" ht="30" x14ac:dyDescent="0.25">
      <c r="A81" s="341" t="s">
        <v>280</v>
      </c>
      <c r="B81" s="339" t="s">
        <v>1080</v>
      </c>
    </row>
    <row r="82" spans="1:2" ht="15" x14ac:dyDescent="0.25">
      <c r="A82" s="341" t="s">
        <v>282</v>
      </c>
      <c r="B82" s="339" t="s">
        <v>1081</v>
      </c>
    </row>
    <row r="83" spans="1:2" ht="15" x14ac:dyDescent="0.25">
      <c r="A83" s="341" t="s">
        <v>286</v>
      </c>
      <c r="B83" s="339" t="s">
        <v>1082</v>
      </c>
    </row>
    <row r="84" spans="1:2" ht="15" x14ac:dyDescent="0.25">
      <c r="A84" s="341" t="s">
        <v>287</v>
      </c>
      <c r="B84" s="339" t="s">
        <v>1083</v>
      </c>
    </row>
    <row r="85" spans="1:2" ht="15" x14ac:dyDescent="0.25">
      <c r="A85" s="341" t="s">
        <v>288</v>
      </c>
      <c r="B85" s="339" t="s">
        <v>1084</v>
      </c>
    </row>
    <row r="86" spans="1:2" ht="15" x14ac:dyDescent="0.25">
      <c r="A86" s="341" t="s">
        <v>291</v>
      </c>
      <c r="B86" s="339" t="s">
        <v>1085</v>
      </c>
    </row>
    <row r="87" spans="1:2" ht="15" x14ac:dyDescent="0.25">
      <c r="A87" s="341" t="s">
        <v>292</v>
      </c>
      <c r="B87" s="339" t="s">
        <v>1086</v>
      </c>
    </row>
    <row r="88" spans="1:2" ht="15" x14ac:dyDescent="0.25">
      <c r="A88" s="341" t="s">
        <v>142</v>
      </c>
      <c r="B88" s="339" t="s">
        <v>1087</v>
      </c>
    </row>
    <row r="89" spans="1:2" ht="15" x14ac:dyDescent="0.25">
      <c r="A89" s="341" t="s">
        <v>293</v>
      </c>
      <c r="B89" s="339" t="s">
        <v>1088</v>
      </c>
    </row>
    <row r="90" spans="1:2" ht="15" x14ac:dyDescent="0.25">
      <c r="A90" s="341" t="s">
        <v>295</v>
      </c>
      <c r="B90" s="339" t="s">
        <v>1089</v>
      </c>
    </row>
    <row r="91" spans="1:2" ht="15" x14ac:dyDescent="0.25">
      <c r="A91" s="341" t="s">
        <v>296</v>
      </c>
      <c r="B91" s="339" t="s">
        <v>1088</v>
      </c>
    </row>
    <row r="92" spans="1:2" ht="15" x14ac:dyDescent="0.25">
      <c r="A92" s="341" t="s">
        <v>297</v>
      </c>
      <c r="B92" s="339" t="s">
        <v>1086</v>
      </c>
    </row>
    <row r="93" spans="1:2" ht="15" x14ac:dyDescent="0.25">
      <c r="A93" s="341" t="s">
        <v>300</v>
      </c>
      <c r="B93" s="339" t="s">
        <v>1090</v>
      </c>
    </row>
    <row r="94" spans="1:2" ht="15" x14ac:dyDescent="0.25">
      <c r="A94" s="341" t="s">
        <v>301</v>
      </c>
      <c r="B94" s="339" t="s">
        <v>1132</v>
      </c>
    </row>
    <row r="95" spans="1:2" ht="15" x14ac:dyDescent="0.25">
      <c r="A95" s="341" t="s">
        <v>302</v>
      </c>
      <c r="B95" s="339" t="s">
        <v>1133</v>
      </c>
    </row>
    <row r="96" spans="1:2" ht="15" x14ac:dyDescent="0.25">
      <c r="A96" s="341" t="s">
        <v>303</v>
      </c>
      <c r="B96" s="339" t="s">
        <v>1134</v>
      </c>
    </row>
    <row r="97" spans="1:2" ht="15" x14ac:dyDescent="0.25">
      <c r="A97" s="341" t="s">
        <v>305</v>
      </c>
      <c r="B97" s="339" t="s">
        <v>1135</v>
      </c>
    </row>
    <row r="98" spans="1:2" ht="15" x14ac:dyDescent="0.25">
      <c r="A98" s="341" t="s">
        <v>306</v>
      </c>
      <c r="B98" s="527" t="s">
        <v>1143</v>
      </c>
    </row>
    <row r="99" spans="1:2" ht="15" x14ac:dyDescent="0.25">
      <c r="A99" s="341" t="s">
        <v>162</v>
      </c>
      <c r="B99" s="339" t="s">
        <v>1091</v>
      </c>
    </row>
    <row r="100" spans="1:2" ht="15" x14ac:dyDescent="0.25">
      <c r="A100" s="341" t="s">
        <v>308</v>
      </c>
      <c r="B100" s="339" t="s">
        <v>1092</v>
      </c>
    </row>
    <row r="101" spans="1:2" ht="15" x14ac:dyDescent="0.25">
      <c r="A101" s="341" t="s">
        <v>309</v>
      </c>
      <c r="B101" s="339" t="s">
        <v>1093</v>
      </c>
    </row>
    <row r="102" spans="1:2" ht="15" x14ac:dyDescent="0.25">
      <c r="A102" s="341" t="s">
        <v>310</v>
      </c>
      <c r="B102" s="339" t="s">
        <v>1094</v>
      </c>
    </row>
    <row r="103" spans="1:2" ht="15" x14ac:dyDescent="0.25">
      <c r="A103" s="341" t="s">
        <v>311</v>
      </c>
      <c r="B103" s="339" t="s">
        <v>1095</v>
      </c>
    </row>
    <row r="104" spans="1:2" ht="15" x14ac:dyDescent="0.25">
      <c r="A104" s="341" t="s">
        <v>146</v>
      </c>
      <c r="B104" s="339" t="s">
        <v>1096</v>
      </c>
    </row>
    <row r="105" spans="1:2" ht="15" x14ac:dyDescent="0.25">
      <c r="A105" s="341" t="s">
        <v>313</v>
      </c>
      <c r="B105" s="339" t="s">
        <v>1097</v>
      </c>
    </row>
    <row r="106" spans="1:2" ht="15" x14ac:dyDescent="0.25">
      <c r="A106" s="341" t="s">
        <v>314</v>
      </c>
      <c r="B106" s="339" t="s">
        <v>1098</v>
      </c>
    </row>
    <row r="107" spans="1:2" ht="15" x14ac:dyDescent="0.25">
      <c r="A107" s="341" t="s">
        <v>315</v>
      </c>
      <c r="B107" s="339" t="s">
        <v>1099</v>
      </c>
    </row>
    <row r="108" spans="1:2" ht="15" x14ac:dyDescent="0.25">
      <c r="A108" s="341" t="s">
        <v>316</v>
      </c>
      <c r="B108" s="339" t="s">
        <v>1100</v>
      </c>
    </row>
    <row r="109" spans="1:2" ht="15" x14ac:dyDescent="0.25">
      <c r="A109" s="341" t="s">
        <v>317</v>
      </c>
      <c r="B109" s="339" t="s">
        <v>1141</v>
      </c>
    </row>
    <row r="110" spans="1:2" ht="15" x14ac:dyDescent="0.25">
      <c r="A110" s="341" t="s">
        <v>319</v>
      </c>
      <c r="B110" s="339" t="s">
        <v>1142</v>
      </c>
    </row>
    <row r="111" spans="1:2" ht="15" x14ac:dyDescent="0.25">
      <c r="A111" s="341" t="s">
        <v>320</v>
      </c>
      <c r="B111" s="339" t="s">
        <v>1101</v>
      </c>
    </row>
    <row r="112" spans="1:2" ht="15" x14ac:dyDescent="0.25">
      <c r="A112" s="341" t="s">
        <v>321</v>
      </c>
      <c r="B112" s="339" t="s">
        <v>1137</v>
      </c>
    </row>
    <row r="113" spans="1:2" ht="15" x14ac:dyDescent="0.25">
      <c r="A113" s="341" t="s">
        <v>322</v>
      </c>
      <c r="B113" s="339" t="s">
        <v>1138</v>
      </c>
    </row>
    <row r="114" spans="1:2" ht="15" x14ac:dyDescent="0.25">
      <c r="A114" s="341" t="s">
        <v>323</v>
      </c>
      <c r="B114" s="339" t="s">
        <v>1139</v>
      </c>
    </row>
    <row r="115" spans="1:2" ht="15" x14ac:dyDescent="0.25">
      <c r="A115" s="341" t="s">
        <v>324</v>
      </c>
      <c r="B115" s="339" t="s">
        <v>1140</v>
      </c>
    </row>
    <row r="116" spans="1:2" ht="15" x14ac:dyDescent="0.25">
      <c r="A116" s="341" t="s">
        <v>325</v>
      </c>
      <c r="B116" s="339" t="s">
        <v>1102</v>
      </c>
    </row>
    <row r="117" spans="1:2" ht="15" x14ac:dyDescent="0.25">
      <c r="A117" s="341" t="s">
        <v>326</v>
      </c>
      <c r="B117" s="339" t="s">
        <v>1103</v>
      </c>
    </row>
    <row r="118" spans="1:2" ht="15" x14ac:dyDescent="0.25">
      <c r="A118" s="341" t="s">
        <v>327</v>
      </c>
      <c r="B118" s="339" t="s">
        <v>1104</v>
      </c>
    </row>
    <row r="119" spans="1:2" ht="15" x14ac:dyDescent="0.25">
      <c r="A119" s="341" t="s">
        <v>329</v>
      </c>
      <c r="B119" s="339" t="s">
        <v>1105</v>
      </c>
    </row>
    <row r="120" spans="1:2" ht="15" x14ac:dyDescent="0.25">
      <c r="A120" s="341" t="s">
        <v>332</v>
      </c>
      <c r="B120" s="339" t="s">
        <v>1106</v>
      </c>
    </row>
    <row r="121" spans="1:2" ht="15" x14ac:dyDescent="0.25">
      <c r="A121" s="341" t="s">
        <v>333</v>
      </c>
      <c r="B121" s="339" t="s">
        <v>1107</v>
      </c>
    </row>
    <row r="122" spans="1:2" ht="15" x14ac:dyDescent="0.25">
      <c r="A122" s="341" t="s">
        <v>335</v>
      </c>
      <c r="B122" s="339" t="s">
        <v>1108</v>
      </c>
    </row>
    <row r="123" spans="1:2" ht="15" x14ac:dyDescent="0.25">
      <c r="A123" s="341" t="s">
        <v>338</v>
      </c>
      <c r="B123" s="339" t="s">
        <v>1109</v>
      </c>
    </row>
    <row r="124" spans="1:2" ht="15" x14ac:dyDescent="0.25">
      <c r="A124" s="341" t="s">
        <v>339</v>
      </c>
      <c r="B124" s="339" t="s">
        <v>1110</v>
      </c>
    </row>
    <row r="125" spans="1:2" ht="15" x14ac:dyDescent="0.25">
      <c r="A125" s="341" t="s">
        <v>342</v>
      </c>
      <c r="B125" s="339" t="s">
        <v>1111</v>
      </c>
    </row>
    <row r="126" spans="1:2" ht="15" x14ac:dyDescent="0.25">
      <c r="A126" s="341" t="s">
        <v>343</v>
      </c>
      <c r="B126" s="339" t="s">
        <v>1112</v>
      </c>
    </row>
    <row r="127" spans="1:2" ht="15" x14ac:dyDescent="0.25">
      <c r="A127" s="341" t="s">
        <v>344</v>
      </c>
      <c r="B127" s="339" t="s">
        <v>1113</v>
      </c>
    </row>
    <row r="128" spans="1:2" ht="15" x14ac:dyDescent="0.25">
      <c r="A128" s="341" t="s">
        <v>345</v>
      </c>
      <c r="B128" s="339" t="s">
        <v>1114</v>
      </c>
    </row>
    <row r="129" spans="1:2" ht="15" x14ac:dyDescent="0.25">
      <c r="A129" s="341" t="s">
        <v>346</v>
      </c>
      <c r="B129" s="339" t="s">
        <v>1115</v>
      </c>
    </row>
    <row r="130" spans="1:2" ht="15" x14ac:dyDescent="0.25">
      <c r="A130" s="341" t="s">
        <v>349</v>
      </c>
      <c r="B130" s="339" t="s">
        <v>1116</v>
      </c>
    </row>
    <row r="131" spans="1:2" ht="15" x14ac:dyDescent="0.25">
      <c r="A131" s="341" t="s">
        <v>352</v>
      </c>
      <c r="B131" s="339" t="s">
        <v>1117</v>
      </c>
    </row>
    <row r="132" spans="1:2" ht="15" x14ac:dyDescent="0.25">
      <c r="A132" s="341" t="s">
        <v>356</v>
      </c>
      <c r="B132" s="339" t="s">
        <v>1118</v>
      </c>
    </row>
    <row r="133" spans="1:2" ht="15" x14ac:dyDescent="0.25">
      <c r="A133" s="341" t="s">
        <v>358</v>
      </c>
      <c r="B133" s="339" t="s">
        <v>1119</v>
      </c>
    </row>
    <row r="134" spans="1:2" ht="15" x14ac:dyDescent="0.25">
      <c r="A134" s="341" t="s">
        <v>359</v>
      </c>
      <c r="B134" s="339" t="s">
        <v>1120</v>
      </c>
    </row>
    <row r="135" spans="1:2" ht="15" x14ac:dyDescent="0.25">
      <c r="A135" s="341" t="s">
        <v>360</v>
      </c>
      <c r="B135" s="339" t="s">
        <v>1121</v>
      </c>
    </row>
    <row r="136" spans="1:2" ht="15" x14ac:dyDescent="0.25">
      <c r="A136" s="341" t="s">
        <v>361</v>
      </c>
      <c r="B136" s="339" t="s">
        <v>1122</v>
      </c>
    </row>
    <row r="137" spans="1:2" ht="15" x14ac:dyDescent="0.25">
      <c r="A137" s="341" t="s">
        <v>362</v>
      </c>
      <c r="B137" s="339" t="s">
        <v>1123</v>
      </c>
    </row>
    <row r="138" spans="1:2" ht="15" x14ac:dyDescent="0.25">
      <c r="A138" s="341" t="s">
        <v>369</v>
      </c>
      <c r="B138" s="339" t="s">
        <v>1012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5"/>
  <sheetViews>
    <sheetView topLeftCell="A10" zoomScaleNormal="100" workbookViewId="0">
      <selection activeCell="A21" sqref="A21"/>
    </sheetView>
  </sheetViews>
  <sheetFormatPr defaultRowHeight="12.75" x14ac:dyDescent="0.2"/>
  <cols>
    <col min="1" max="1" width="6.140625" style="11" customWidth="1"/>
    <col min="2" max="2" width="20.85546875" style="17" bestFit="1" customWidth="1"/>
    <col min="3" max="3" width="9.140625" style="290"/>
  </cols>
  <sheetData>
    <row r="1" spans="1:3" x14ac:dyDescent="0.2">
      <c r="A1" s="12"/>
      <c r="B1" s="15"/>
    </row>
    <row r="2" spans="1:3" x14ac:dyDescent="0.2">
      <c r="A2" s="6"/>
      <c r="B2" s="16"/>
    </row>
    <row r="3" spans="1:3" x14ac:dyDescent="0.2">
      <c r="A3" s="6"/>
      <c r="B3" s="16"/>
    </row>
    <row r="4" spans="1:3" x14ac:dyDescent="0.2">
      <c r="A4" s="6"/>
      <c r="B4" s="16"/>
    </row>
    <row r="5" spans="1:3" x14ac:dyDescent="0.2">
      <c r="A5" s="5"/>
      <c r="B5" s="16"/>
    </row>
    <row r="6" spans="1:3" ht="13.5" thickBot="1" x14ac:dyDescent="0.25">
      <c r="A6" s="5"/>
      <c r="B6" s="16"/>
    </row>
    <row r="7" spans="1:3" x14ac:dyDescent="0.2">
      <c r="A7" s="521" t="s">
        <v>1</v>
      </c>
      <c r="B7" s="13"/>
    </row>
    <row r="8" spans="1:3" x14ac:dyDescent="0.2">
      <c r="A8" s="522"/>
      <c r="B8" s="14"/>
      <c r="C8" s="291" t="s">
        <v>991</v>
      </c>
    </row>
    <row r="9" spans="1:3" x14ac:dyDescent="0.2">
      <c r="A9" s="47"/>
      <c r="B9" s="47" t="s">
        <v>189</v>
      </c>
      <c r="C9" s="292" t="s">
        <v>996</v>
      </c>
    </row>
    <row r="10" spans="1:3" x14ac:dyDescent="0.2">
      <c r="A10" s="210">
        <v>8933</v>
      </c>
      <c r="B10" s="211" t="s">
        <v>604</v>
      </c>
      <c r="C10" s="292">
        <v>5</v>
      </c>
    </row>
    <row r="11" spans="1:3" x14ac:dyDescent="0.2">
      <c r="A11" s="210">
        <v>9036</v>
      </c>
      <c r="B11" s="211" t="s">
        <v>612</v>
      </c>
      <c r="C11" s="292">
        <v>4</v>
      </c>
    </row>
    <row r="12" spans="1:3" x14ac:dyDescent="0.2">
      <c r="A12" s="210">
        <v>9038</v>
      </c>
      <c r="B12" s="211" t="s">
        <v>613</v>
      </c>
      <c r="C12" s="292">
        <v>4</v>
      </c>
    </row>
    <row r="13" spans="1:3" x14ac:dyDescent="0.2">
      <c r="A13" s="230" t="s">
        <v>191</v>
      </c>
      <c r="B13" s="231" t="s">
        <v>412</v>
      </c>
      <c r="C13" s="292">
        <v>4</v>
      </c>
    </row>
    <row r="14" spans="1:3" x14ac:dyDescent="0.2">
      <c r="A14" s="230" t="s">
        <v>192</v>
      </c>
      <c r="B14" s="231" t="s">
        <v>413</v>
      </c>
      <c r="C14" s="292">
        <v>3</v>
      </c>
    </row>
    <row r="15" spans="1:3" x14ac:dyDescent="0.2">
      <c r="A15" s="230" t="s">
        <v>193</v>
      </c>
      <c r="B15" s="231" t="s">
        <v>414</v>
      </c>
      <c r="C15" s="292">
        <v>4</v>
      </c>
    </row>
    <row r="16" spans="1:3" x14ac:dyDescent="0.2">
      <c r="A16" s="230" t="s">
        <v>195</v>
      </c>
      <c r="B16" s="231" t="s">
        <v>416</v>
      </c>
      <c r="C16" s="292">
        <v>4</v>
      </c>
    </row>
    <row r="17" spans="1:3" x14ac:dyDescent="0.2">
      <c r="A17" s="230" t="s">
        <v>196</v>
      </c>
      <c r="B17" s="231" t="s">
        <v>417</v>
      </c>
      <c r="C17" s="292">
        <v>2</v>
      </c>
    </row>
    <row r="18" spans="1:3" x14ac:dyDescent="0.2">
      <c r="A18" s="230" t="s">
        <v>154</v>
      </c>
      <c r="B18" s="231" t="s">
        <v>418</v>
      </c>
      <c r="C18" s="292">
        <v>3</v>
      </c>
    </row>
    <row r="19" spans="1:3" x14ac:dyDescent="0.2">
      <c r="A19" s="230" t="s">
        <v>197</v>
      </c>
      <c r="B19" s="231" t="s">
        <v>419</v>
      </c>
      <c r="C19" s="292">
        <v>4</v>
      </c>
    </row>
    <row r="20" spans="1:3" x14ac:dyDescent="0.2">
      <c r="A20" s="230" t="s">
        <v>198</v>
      </c>
      <c r="B20" s="231" t="s">
        <v>420</v>
      </c>
      <c r="C20" s="292">
        <v>4</v>
      </c>
    </row>
    <row r="21" spans="1:3" x14ac:dyDescent="0.2">
      <c r="A21" s="230" t="s">
        <v>199</v>
      </c>
      <c r="B21" s="231" t="s">
        <v>421</v>
      </c>
      <c r="C21" s="292">
        <v>2</v>
      </c>
    </row>
    <row r="22" spans="1:3" x14ac:dyDescent="0.2">
      <c r="A22" s="230" t="s">
        <v>200</v>
      </c>
      <c r="B22" s="231" t="s">
        <v>422</v>
      </c>
      <c r="C22" s="292">
        <v>3</v>
      </c>
    </row>
    <row r="23" spans="1:3" x14ac:dyDescent="0.2">
      <c r="A23" s="230" t="s">
        <v>202</v>
      </c>
      <c r="B23" s="231" t="s">
        <v>424</v>
      </c>
      <c r="C23" s="292">
        <v>5</v>
      </c>
    </row>
    <row r="24" spans="1:3" ht="13.5" thickBot="1" x14ac:dyDescent="0.25">
      <c r="A24" s="250" t="s">
        <v>155</v>
      </c>
      <c r="B24" s="251" t="s">
        <v>156</v>
      </c>
      <c r="C24" s="292">
        <v>5</v>
      </c>
    </row>
    <row r="25" spans="1:3" ht="13.5" thickBot="1" x14ac:dyDescent="0.25">
      <c r="A25" s="260" t="s">
        <v>203</v>
      </c>
      <c r="B25" s="261" t="s">
        <v>425</v>
      </c>
      <c r="C25" s="292">
        <v>4</v>
      </c>
    </row>
    <row r="26" spans="1:3" ht="13.5" thickBot="1" x14ac:dyDescent="0.25">
      <c r="A26" s="260" t="s">
        <v>204</v>
      </c>
      <c r="B26" s="261" t="s">
        <v>426</v>
      </c>
      <c r="C26" s="292">
        <v>4</v>
      </c>
    </row>
    <row r="27" spans="1:3" ht="13.5" thickBot="1" x14ac:dyDescent="0.25">
      <c r="A27" s="230" t="s">
        <v>208</v>
      </c>
      <c r="B27" s="231" t="s">
        <v>430</v>
      </c>
      <c r="C27" s="292">
        <v>4</v>
      </c>
    </row>
    <row r="28" spans="1:3" ht="13.5" thickBot="1" x14ac:dyDescent="0.25">
      <c r="A28" s="260" t="s">
        <v>209</v>
      </c>
      <c r="B28" s="261" t="s">
        <v>431</v>
      </c>
      <c r="C28" s="292">
        <v>5</v>
      </c>
    </row>
    <row r="29" spans="1:3" x14ac:dyDescent="0.2">
      <c r="A29" s="230" t="s">
        <v>210</v>
      </c>
      <c r="B29" s="231" t="s">
        <v>432</v>
      </c>
      <c r="C29" s="292">
        <v>4</v>
      </c>
    </row>
    <row r="30" spans="1:3" x14ac:dyDescent="0.2">
      <c r="A30" s="230" t="s">
        <v>211</v>
      </c>
      <c r="B30" s="231" t="s">
        <v>433</v>
      </c>
      <c r="C30" s="292">
        <v>2</v>
      </c>
    </row>
    <row r="31" spans="1:3" x14ac:dyDescent="0.2">
      <c r="A31" s="230" t="s">
        <v>212</v>
      </c>
      <c r="B31" s="231" t="s">
        <v>434</v>
      </c>
      <c r="C31" s="292">
        <v>4</v>
      </c>
    </row>
    <row r="32" spans="1:3" x14ac:dyDescent="0.2">
      <c r="A32" s="230" t="s">
        <v>213</v>
      </c>
      <c r="B32" s="231" t="s">
        <v>435</v>
      </c>
      <c r="C32" s="292">
        <v>4</v>
      </c>
    </row>
    <row r="33" spans="1:3" ht="13.5" thickBot="1" x14ac:dyDescent="0.25">
      <c r="A33" s="230" t="s">
        <v>216</v>
      </c>
      <c r="B33" s="231" t="s">
        <v>438</v>
      </c>
      <c r="C33" s="292">
        <v>4</v>
      </c>
    </row>
    <row r="34" spans="1:3" ht="13.5" thickBot="1" x14ac:dyDescent="0.25">
      <c r="A34" s="260" t="s">
        <v>217</v>
      </c>
      <c r="B34" s="261" t="s">
        <v>439</v>
      </c>
      <c r="C34" s="292">
        <v>3</v>
      </c>
    </row>
    <row r="35" spans="1:3" x14ac:dyDescent="0.2">
      <c r="A35" s="230" t="s">
        <v>218</v>
      </c>
      <c r="B35" s="231" t="s">
        <v>55</v>
      </c>
      <c r="C35" s="292">
        <v>5</v>
      </c>
    </row>
    <row r="36" spans="1:3" x14ac:dyDescent="0.2">
      <c r="A36" s="230" t="s">
        <v>219</v>
      </c>
      <c r="B36" s="231" t="s">
        <v>440</v>
      </c>
      <c r="C36" s="292">
        <v>2</v>
      </c>
    </row>
    <row r="37" spans="1:3" x14ac:dyDescent="0.2">
      <c r="A37" s="230" t="s">
        <v>220</v>
      </c>
      <c r="B37" s="231" t="s">
        <v>441</v>
      </c>
      <c r="C37" s="292">
        <v>4</v>
      </c>
    </row>
    <row r="38" spans="1:3" x14ac:dyDescent="0.2">
      <c r="A38" s="230" t="s">
        <v>159</v>
      </c>
      <c r="B38" s="231" t="s">
        <v>160</v>
      </c>
      <c r="C38" s="292">
        <v>3</v>
      </c>
    </row>
    <row r="39" spans="1:3" x14ac:dyDescent="0.2">
      <c r="A39" s="230" t="s">
        <v>221</v>
      </c>
      <c r="B39" s="231" t="s">
        <v>442</v>
      </c>
      <c r="C39" s="292">
        <v>2</v>
      </c>
    </row>
    <row r="40" spans="1:3" x14ac:dyDescent="0.2">
      <c r="A40" s="230" t="s">
        <v>140</v>
      </c>
      <c r="B40" s="231" t="s">
        <v>141</v>
      </c>
      <c r="C40" s="292">
        <v>3</v>
      </c>
    </row>
    <row r="41" spans="1:3" x14ac:dyDescent="0.2">
      <c r="A41" s="230" t="s">
        <v>222</v>
      </c>
      <c r="B41" s="231" t="s">
        <v>443</v>
      </c>
      <c r="C41" s="292">
        <v>3</v>
      </c>
    </row>
    <row r="42" spans="1:3" x14ac:dyDescent="0.2">
      <c r="A42" s="230" t="s">
        <v>223</v>
      </c>
      <c r="B42" s="231" t="s">
        <v>444</v>
      </c>
      <c r="C42" s="292">
        <v>4</v>
      </c>
    </row>
    <row r="43" spans="1:3" x14ac:dyDescent="0.2">
      <c r="A43" s="230" t="s">
        <v>224</v>
      </c>
      <c r="B43" s="231" t="s">
        <v>445</v>
      </c>
      <c r="C43" s="292">
        <v>5</v>
      </c>
    </row>
    <row r="44" spans="1:3" x14ac:dyDescent="0.2">
      <c r="A44" s="230" t="s">
        <v>225</v>
      </c>
      <c r="B44" s="231" t="s">
        <v>446</v>
      </c>
      <c r="C44" s="292">
        <v>1</v>
      </c>
    </row>
    <row r="45" spans="1:3" x14ac:dyDescent="0.2">
      <c r="A45" s="230" t="s">
        <v>228</v>
      </c>
      <c r="B45" s="231" t="s">
        <v>449</v>
      </c>
      <c r="C45" s="292">
        <v>4</v>
      </c>
    </row>
    <row r="46" spans="1:3" x14ac:dyDescent="0.2">
      <c r="A46" s="230" t="s">
        <v>230</v>
      </c>
      <c r="B46" s="231" t="s">
        <v>451</v>
      </c>
      <c r="C46" s="292">
        <v>4</v>
      </c>
    </row>
    <row r="47" spans="1:3" x14ac:dyDescent="0.2">
      <c r="A47" s="230" t="s">
        <v>231</v>
      </c>
      <c r="B47" s="231" t="s">
        <v>452</v>
      </c>
      <c r="C47" s="292">
        <v>1</v>
      </c>
    </row>
    <row r="48" spans="1:3" x14ac:dyDescent="0.2">
      <c r="A48" s="230" t="s">
        <v>232</v>
      </c>
      <c r="B48" s="231" t="s">
        <v>453</v>
      </c>
      <c r="C48" s="292">
        <v>4</v>
      </c>
    </row>
    <row r="49" spans="1:3" ht="13.5" thickBot="1" x14ac:dyDescent="0.25">
      <c r="A49" s="230" t="s">
        <v>150</v>
      </c>
      <c r="B49" s="231" t="s">
        <v>151</v>
      </c>
      <c r="C49" s="292">
        <v>4</v>
      </c>
    </row>
    <row r="50" spans="1:3" ht="13.5" thickBot="1" x14ac:dyDescent="0.25">
      <c r="A50" s="260" t="s">
        <v>233</v>
      </c>
      <c r="B50" s="261" t="s">
        <v>454</v>
      </c>
      <c r="C50" s="292">
        <v>3</v>
      </c>
    </row>
    <row r="51" spans="1:3" ht="13.5" thickBot="1" x14ac:dyDescent="0.25">
      <c r="A51" s="260" t="s">
        <v>234</v>
      </c>
      <c r="B51" s="261" t="s">
        <v>455</v>
      </c>
      <c r="C51" s="292">
        <v>1</v>
      </c>
    </row>
    <row r="52" spans="1:3" x14ac:dyDescent="0.2">
      <c r="A52" s="230" t="s">
        <v>236</v>
      </c>
      <c r="B52" s="231" t="s">
        <v>457</v>
      </c>
      <c r="C52" s="292">
        <v>4</v>
      </c>
    </row>
    <row r="53" spans="1:3" x14ac:dyDescent="0.2">
      <c r="A53" s="230" t="s">
        <v>237</v>
      </c>
      <c r="B53" s="231" t="s">
        <v>458</v>
      </c>
      <c r="C53" s="292">
        <v>2</v>
      </c>
    </row>
    <row r="54" spans="1:3" x14ac:dyDescent="0.2">
      <c r="A54" s="230" t="s">
        <v>238</v>
      </c>
      <c r="B54" s="231" t="s">
        <v>459</v>
      </c>
      <c r="C54" s="292">
        <v>3</v>
      </c>
    </row>
    <row r="55" spans="1:3" x14ac:dyDescent="0.2">
      <c r="A55" s="230" t="s">
        <v>239</v>
      </c>
      <c r="B55" s="231" t="s">
        <v>460</v>
      </c>
      <c r="C55" s="292">
        <v>2</v>
      </c>
    </row>
    <row r="56" spans="1:3" x14ac:dyDescent="0.2">
      <c r="A56" s="230" t="s">
        <v>240</v>
      </c>
      <c r="B56" s="231" t="s">
        <v>461</v>
      </c>
      <c r="C56" s="292">
        <v>2</v>
      </c>
    </row>
    <row r="57" spans="1:3" x14ac:dyDescent="0.2">
      <c r="A57" s="230" t="s">
        <v>241</v>
      </c>
      <c r="B57" s="231" t="s">
        <v>462</v>
      </c>
      <c r="C57" s="292">
        <v>3</v>
      </c>
    </row>
    <row r="58" spans="1:3" x14ac:dyDescent="0.2">
      <c r="A58" s="230" t="s">
        <v>242</v>
      </c>
      <c r="B58" s="231" t="s">
        <v>463</v>
      </c>
      <c r="C58" s="292">
        <v>4</v>
      </c>
    </row>
    <row r="59" spans="1:3" x14ac:dyDescent="0.2">
      <c r="A59" s="230" t="s">
        <v>243</v>
      </c>
      <c r="B59" s="231" t="s">
        <v>464</v>
      </c>
      <c r="C59" s="292">
        <v>1</v>
      </c>
    </row>
    <row r="60" spans="1:3" x14ac:dyDescent="0.2">
      <c r="A60" s="230" t="s">
        <v>245</v>
      </c>
      <c r="B60" s="231" t="s">
        <v>466</v>
      </c>
      <c r="C60" s="292">
        <v>4</v>
      </c>
    </row>
    <row r="61" spans="1:3" x14ac:dyDescent="0.2">
      <c r="A61" s="230" t="s">
        <v>246</v>
      </c>
      <c r="B61" s="231" t="s">
        <v>467</v>
      </c>
      <c r="C61" s="292">
        <v>1</v>
      </c>
    </row>
    <row r="62" spans="1:3" x14ac:dyDescent="0.2">
      <c r="A62" s="230" t="s">
        <v>248</v>
      </c>
      <c r="B62" s="231" t="s">
        <v>469</v>
      </c>
      <c r="C62" s="292">
        <v>1</v>
      </c>
    </row>
    <row r="63" spans="1:3" x14ac:dyDescent="0.2">
      <c r="A63" s="230" t="s">
        <v>251</v>
      </c>
      <c r="B63" s="231" t="s">
        <v>472</v>
      </c>
      <c r="C63" s="292">
        <v>4</v>
      </c>
    </row>
    <row r="64" spans="1:3" x14ac:dyDescent="0.2">
      <c r="A64" s="230" t="s">
        <v>252</v>
      </c>
      <c r="B64" s="231" t="s">
        <v>473</v>
      </c>
      <c r="C64" s="292">
        <v>3</v>
      </c>
    </row>
    <row r="65" spans="1:3" x14ac:dyDescent="0.2">
      <c r="A65" s="230" t="s">
        <v>253</v>
      </c>
      <c r="B65" s="231" t="s">
        <v>474</v>
      </c>
      <c r="C65" s="292">
        <v>4</v>
      </c>
    </row>
    <row r="66" spans="1:3" ht="13.5" thickBot="1" x14ac:dyDescent="0.25">
      <c r="A66" s="230" t="s">
        <v>157</v>
      </c>
      <c r="B66" s="231" t="s">
        <v>158</v>
      </c>
      <c r="C66" s="292">
        <v>4</v>
      </c>
    </row>
    <row r="67" spans="1:3" ht="13.5" thickBot="1" x14ac:dyDescent="0.25">
      <c r="A67" s="260" t="s">
        <v>254</v>
      </c>
      <c r="B67" s="261" t="s">
        <v>475</v>
      </c>
      <c r="C67" s="292">
        <v>4</v>
      </c>
    </row>
    <row r="68" spans="1:3" ht="13.5" thickBot="1" x14ac:dyDescent="0.25">
      <c r="A68" s="230" t="s">
        <v>255</v>
      </c>
      <c r="B68" s="231" t="s">
        <v>476</v>
      </c>
      <c r="C68" s="292">
        <v>4</v>
      </c>
    </row>
    <row r="69" spans="1:3" ht="13.5" thickBot="1" x14ac:dyDescent="0.25">
      <c r="A69" s="260" t="s">
        <v>256</v>
      </c>
      <c r="B69" s="261" t="s">
        <v>477</v>
      </c>
      <c r="C69" s="292">
        <v>3</v>
      </c>
    </row>
    <row r="70" spans="1:3" x14ac:dyDescent="0.2">
      <c r="A70" s="230" t="s">
        <v>258</v>
      </c>
      <c r="B70" s="231" t="s">
        <v>479</v>
      </c>
      <c r="C70" s="292">
        <v>4</v>
      </c>
    </row>
    <row r="71" spans="1:3" x14ac:dyDescent="0.2">
      <c r="A71" s="230" t="s">
        <v>259</v>
      </c>
      <c r="B71" s="231" t="s">
        <v>480</v>
      </c>
      <c r="C71" s="292">
        <v>3</v>
      </c>
    </row>
    <row r="72" spans="1:3" x14ac:dyDescent="0.2">
      <c r="A72" s="230" t="s">
        <v>260</v>
      </c>
      <c r="B72" s="231" t="s">
        <v>481</v>
      </c>
      <c r="C72" s="292">
        <v>4</v>
      </c>
    </row>
    <row r="73" spans="1:3" x14ac:dyDescent="0.2">
      <c r="A73" s="230" t="s">
        <v>261</v>
      </c>
      <c r="B73" s="231" t="s">
        <v>482</v>
      </c>
      <c r="C73" s="292">
        <v>2</v>
      </c>
    </row>
    <row r="74" spans="1:3" x14ac:dyDescent="0.2">
      <c r="A74" s="230" t="s">
        <v>262</v>
      </c>
      <c r="B74" s="231" t="s">
        <v>483</v>
      </c>
      <c r="C74" s="292">
        <v>1</v>
      </c>
    </row>
    <row r="75" spans="1:3" x14ac:dyDescent="0.2">
      <c r="A75" s="230" t="s">
        <v>148</v>
      </c>
      <c r="B75" s="231" t="s">
        <v>149</v>
      </c>
      <c r="C75" s="292">
        <v>4</v>
      </c>
    </row>
    <row r="76" spans="1:3" x14ac:dyDescent="0.2">
      <c r="A76" s="230" t="s">
        <v>263</v>
      </c>
      <c r="B76" s="231" t="s">
        <v>484</v>
      </c>
      <c r="C76" s="292">
        <v>2</v>
      </c>
    </row>
    <row r="77" spans="1:3" x14ac:dyDescent="0.2">
      <c r="A77" s="230" t="s">
        <v>152</v>
      </c>
      <c r="B77" s="231" t="s">
        <v>153</v>
      </c>
      <c r="C77" s="292">
        <v>2</v>
      </c>
    </row>
    <row r="78" spans="1:3" x14ac:dyDescent="0.2">
      <c r="A78" s="230" t="s">
        <v>266</v>
      </c>
      <c r="B78" s="231" t="s">
        <v>487</v>
      </c>
      <c r="C78" s="292">
        <v>3</v>
      </c>
    </row>
    <row r="79" spans="1:3" x14ac:dyDescent="0.2">
      <c r="A79" s="230" t="s">
        <v>267</v>
      </c>
      <c r="B79" s="231" t="s">
        <v>488</v>
      </c>
      <c r="C79" s="292">
        <v>4</v>
      </c>
    </row>
    <row r="80" spans="1:3" x14ac:dyDescent="0.2">
      <c r="A80" s="230" t="s">
        <v>268</v>
      </c>
      <c r="B80" s="231" t="s">
        <v>489</v>
      </c>
      <c r="C80" s="292">
        <v>4</v>
      </c>
    </row>
    <row r="81" spans="1:3" x14ac:dyDescent="0.2">
      <c r="A81" s="230" t="s">
        <v>270</v>
      </c>
      <c r="B81" s="231" t="s">
        <v>491</v>
      </c>
      <c r="C81" s="292">
        <v>4</v>
      </c>
    </row>
    <row r="82" spans="1:3" x14ac:dyDescent="0.2">
      <c r="A82" s="230" t="s">
        <v>272</v>
      </c>
      <c r="B82" s="231" t="s">
        <v>493</v>
      </c>
      <c r="C82" s="292">
        <v>2</v>
      </c>
    </row>
    <row r="83" spans="1:3" x14ac:dyDescent="0.2">
      <c r="A83" s="230" t="s">
        <v>274</v>
      </c>
      <c r="B83" s="231" t="s">
        <v>495</v>
      </c>
      <c r="C83" s="292">
        <v>4</v>
      </c>
    </row>
    <row r="84" spans="1:3" x14ac:dyDescent="0.2">
      <c r="A84" s="230" t="s">
        <v>144</v>
      </c>
      <c r="B84" s="231" t="s">
        <v>145</v>
      </c>
      <c r="C84" s="292">
        <v>4</v>
      </c>
    </row>
    <row r="85" spans="1:3" x14ac:dyDescent="0.2">
      <c r="A85" s="230" t="s">
        <v>275</v>
      </c>
      <c r="B85" s="231" t="s">
        <v>496</v>
      </c>
      <c r="C85" s="292">
        <v>4</v>
      </c>
    </row>
    <row r="86" spans="1:3" x14ac:dyDescent="0.2">
      <c r="A86" s="230" t="s">
        <v>277</v>
      </c>
      <c r="B86" s="231" t="s">
        <v>498</v>
      </c>
      <c r="C86" s="292">
        <v>2</v>
      </c>
    </row>
    <row r="87" spans="1:3" x14ac:dyDescent="0.2">
      <c r="A87" s="230" t="s">
        <v>278</v>
      </c>
      <c r="B87" s="231" t="s">
        <v>499</v>
      </c>
      <c r="C87" s="292">
        <v>4</v>
      </c>
    </row>
    <row r="88" spans="1:3" x14ac:dyDescent="0.2">
      <c r="A88" s="230" t="s">
        <v>279</v>
      </c>
      <c r="B88" s="231" t="s">
        <v>500</v>
      </c>
      <c r="C88" s="292">
        <v>1</v>
      </c>
    </row>
    <row r="89" spans="1:3" x14ac:dyDescent="0.2">
      <c r="A89" s="230" t="s">
        <v>280</v>
      </c>
      <c r="B89" s="231" t="s">
        <v>501</v>
      </c>
      <c r="C89" s="292">
        <v>3</v>
      </c>
    </row>
    <row r="90" spans="1:3" x14ac:dyDescent="0.2">
      <c r="A90" s="230" t="s">
        <v>282</v>
      </c>
      <c r="B90" s="231" t="s">
        <v>503</v>
      </c>
      <c r="C90" s="292">
        <v>4</v>
      </c>
    </row>
    <row r="91" spans="1:3" x14ac:dyDescent="0.2">
      <c r="A91" s="230" t="s">
        <v>286</v>
      </c>
      <c r="B91" s="231" t="s">
        <v>507</v>
      </c>
      <c r="C91" s="292">
        <v>5</v>
      </c>
    </row>
    <row r="92" spans="1:3" x14ac:dyDescent="0.2">
      <c r="A92" s="230" t="s">
        <v>287</v>
      </c>
      <c r="B92" s="231" t="s">
        <v>508</v>
      </c>
      <c r="C92" s="292">
        <v>2</v>
      </c>
    </row>
    <row r="93" spans="1:3" ht="13.5" thickBot="1" x14ac:dyDescent="0.25">
      <c r="A93" s="230" t="s">
        <v>288</v>
      </c>
      <c r="B93" s="231" t="s">
        <v>509</v>
      </c>
      <c r="C93" s="292">
        <v>3</v>
      </c>
    </row>
    <row r="94" spans="1:3" ht="13.5" thickBot="1" x14ac:dyDescent="0.25">
      <c r="A94" s="260" t="s">
        <v>291</v>
      </c>
      <c r="B94" s="261" t="s">
        <v>512</v>
      </c>
      <c r="C94" s="292">
        <v>3</v>
      </c>
    </row>
    <row r="95" spans="1:3" ht="13.5" thickBot="1" x14ac:dyDescent="0.25">
      <c r="A95" s="230" t="s">
        <v>292</v>
      </c>
      <c r="B95" s="231" t="s">
        <v>513</v>
      </c>
      <c r="C95" s="292">
        <v>4</v>
      </c>
    </row>
    <row r="96" spans="1:3" ht="13.5" thickBot="1" x14ac:dyDescent="0.25">
      <c r="A96" s="260" t="s">
        <v>142</v>
      </c>
      <c r="B96" s="261" t="s">
        <v>143</v>
      </c>
      <c r="C96" s="292">
        <v>3</v>
      </c>
    </row>
    <row r="97" spans="1:3" x14ac:dyDescent="0.2">
      <c r="A97" s="230" t="s">
        <v>293</v>
      </c>
      <c r="B97" s="231" t="s">
        <v>514</v>
      </c>
      <c r="C97" s="292">
        <v>3</v>
      </c>
    </row>
    <row r="98" spans="1:3" x14ac:dyDescent="0.2">
      <c r="A98" s="230" t="s">
        <v>295</v>
      </c>
      <c r="B98" s="231" t="s">
        <v>516</v>
      </c>
      <c r="C98" s="292">
        <v>4</v>
      </c>
    </row>
    <row r="99" spans="1:3" x14ac:dyDescent="0.2">
      <c r="A99" s="230" t="s">
        <v>296</v>
      </c>
      <c r="B99" s="231" t="s">
        <v>517</v>
      </c>
      <c r="C99" s="292">
        <v>4</v>
      </c>
    </row>
    <row r="100" spans="1:3" x14ac:dyDescent="0.2">
      <c r="A100" s="230" t="s">
        <v>297</v>
      </c>
      <c r="B100" s="231" t="s">
        <v>518</v>
      </c>
      <c r="C100" s="292">
        <v>2</v>
      </c>
    </row>
    <row r="101" spans="1:3" x14ac:dyDescent="0.2">
      <c r="A101" s="230" t="s">
        <v>300</v>
      </c>
      <c r="B101" s="231" t="s">
        <v>521</v>
      </c>
      <c r="C101" s="292">
        <v>5</v>
      </c>
    </row>
    <row r="102" spans="1:3" x14ac:dyDescent="0.2">
      <c r="A102" s="230" t="s">
        <v>301</v>
      </c>
      <c r="B102" s="231" t="s">
        <v>522</v>
      </c>
      <c r="C102" s="292">
        <v>3</v>
      </c>
    </row>
    <row r="103" spans="1:3" x14ac:dyDescent="0.2">
      <c r="A103" s="230" t="s">
        <v>302</v>
      </c>
      <c r="B103" s="231" t="s">
        <v>523</v>
      </c>
      <c r="C103" s="292">
        <v>5</v>
      </c>
    </row>
    <row r="104" spans="1:3" x14ac:dyDescent="0.2">
      <c r="A104" s="230" t="s">
        <v>303</v>
      </c>
      <c r="B104" s="231" t="s">
        <v>524</v>
      </c>
      <c r="C104" s="292">
        <v>5</v>
      </c>
    </row>
    <row r="105" spans="1:3" x14ac:dyDescent="0.2">
      <c r="A105" s="230" t="s">
        <v>305</v>
      </c>
      <c r="B105" s="231" t="s">
        <v>526</v>
      </c>
      <c r="C105" s="292">
        <v>4</v>
      </c>
    </row>
    <row r="106" spans="1:3" x14ac:dyDescent="0.2">
      <c r="A106" s="230" t="s">
        <v>306</v>
      </c>
      <c r="B106" s="231" t="s">
        <v>527</v>
      </c>
      <c r="C106" s="292">
        <v>1</v>
      </c>
    </row>
    <row r="107" spans="1:3" x14ac:dyDescent="0.2">
      <c r="A107" s="230" t="s">
        <v>162</v>
      </c>
      <c r="B107" s="231" t="s">
        <v>163</v>
      </c>
      <c r="C107" s="292">
        <v>2</v>
      </c>
    </row>
    <row r="108" spans="1:3" x14ac:dyDescent="0.2">
      <c r="A108" s="230" t="s">
        <v>308</v>
      </c>
      <c r="B108" s="231" t="s">
        <v>529</v>
      </c>
      <c r="C108" s="292">
        <v>5</v>
      </c>
    </row>
    <row r="109" spans="1:3" x14ac:dyDescent="0.2">
      <c r="A109" s="230" t="s">
        <v>309</v>
      </c>
      <c r="B109" s="231" t="s">
        <v>530</v>
      </c>
      <c r="C109" s="292">
        <v>3</v>
      </c>
    </row>
    <row r="110" spans="1:3" ht="13.5" thickBot="1" x14ac:dyDescent="0.25">
      <c r="A110" s="230" t="s">
        <v>310</v>
      </c>
      <c r="B110" s="231" t="s">
        <v>531</v>
      </c>
      <c r="C110" s="292">
        <v>3</v>
      </c>
    </row>
    <row r="111" spans="1:3" ht="13.5" thickBot="1" x14ac:dyDescent="0.25">
      <c r="A111" s="260" t="s">
        <v>311</v>
      </c>
      <c r="B111" s="261" t="s">
        <v>532</v>
      </c>
      <c r="C111" s="292">
        <v>5</v>
      </c>
    </row>
    <row r="112" spans="1:3" ht="13.5" thickBot="1" x14ac:dyDescent="0.25">
      <c r="A112" s="230" t="s">
        <v>146</v>
      </c>
      <c r="B112" s="231" t="s">
        <v>147</v>
      </c>
      <c r="C112" s="292">
        <v>5</v>
      </c>
    </row>
    <row r="113" spans="1:3" ht="13.5" thickBot="1" x14ac:dyDescent="0.25">
      <c r="A113" s="260" t="s">
        <v>313</v>
      </c>
      <c r="B113" s="261" t="s">
        <v>534</v>
      </c>
      <c r="C113" s="292">
        <v>1</v>
      </c>
    </row>
    <row r="114" spans="1:3" ht="13.5" thickBot="1" x14ac:dyDescent="0.25">
      <c r="A114" s="230" t="s">
        <v>314</v>
      </c>
      <c r="B114" s="231" t="s">
        <v>535</v>
      </c>
      <c r="C114" s="292">
        <v>1</v>
      </c>
    </row>
    <row r="115" spans="1:3" ht="13.5" thickBot="1" x14ac:dyDescent="0.25">
      <c r="A115" s="260" t="s">
        <v>315</v>
      </c>
      <c r="B115" s="261" t="s">
        <v>536</v>
      </c>
      <c r="C115" s="292">
        <v>1</v>
      </c>
    </row>
    <row r="116" spans="1:3" x14ac:dyDescent="0.2">
      <c r="A116" s="247" t="s">
        <v>316</v>
      </c>
      <c r="B116" s="231" t="s">
        <v>537</v>
      </c>
      <c r="C116" s="292">
        <v>1</v>
      </c>
    </row>
    <row r="117" spans="1:3" x14ac:dyDescent="0.2">
      <c r="A117" s="247" t="s">
        <v>317</v>
      </c>
      <c r="B117" s="231" t="s">
        <v>538</v>
      </c>
      <c r="C117" s="292">
        <v>1</v>
      </c>
    </row>
    <row r="118" spans="1:3" ht="13.5" thickBot="1" x14ac:dyDescent="0.25">
      <c r="A118" s="247" t="s">
        <v>319</v>
      </c>
      <c r="B118" s="277" t="s">
        <v>540</v>
      </c>
      <c r="C118" s="292">
        <v>3</v>
      </c>
    </row>
    <row r="119" spans="1:3" ht="13.5" thickBot="1" x14ac:dyDescent="0.25">
      <c r="A119" s="260" t="s">
        <v>320</v>
      </c>
      <c r="B119" s="261" t="s">
        <v>541</v>
      </c>
      <c r="C119" s="292">
        <v>4</v>
      </c>
    </row>
    <row r="120" spans="1:3" ht="13.5" thickBot="1" x14ac:dyDescent="0.25">
      <c r="A120" s="247" t="s">
        <v>321</v>
      </c>
      <c r="B120" s="277" t="s">
        <v>542</v>
      </c>
      <c r="C120" s="292">
        <v>3</v>
      </c>
    </row>
    <row r="121" spans="1:3" ht="13.5" thickBot="1" x14ac:dyDescent="0.25">
      <c r="A121" s="260" t="s">
        <v>322</v>
      </c>
      <c r="B121" s="261" t="s">
        <v>543</v>
      </c>
      <c r="C121" s="292">
        <v>4</v>
      </c>
    </row>
    <row r="122" spans="1:3" x14ac:dyDescent="0.2">
      <c r="A122" s="247" t="s">
        <v>323</v>
      </c>
      <c r="B122" s="277" t="s">
        <v>544</v>
      </c>
      <c r="C122" s="292">
        <v>4</v>
      </c>
    </row>
    <row r="123" spans="1:3" x14ac:dyDescent="0.2">
      <c r="A123" s="247" t="s">
        <v>324</v>
      </c>
      <c r="B123" s="277" t="s">
        <v>545</v>
      </c>
      <c r="C123" s="292">
        <v>4</v>
      </c>
    </row>
    <row r="124" spans="1:3" x14ac:dyDescent="0.2">
      <c r="A124" s="247" t="s">
        <v>325</v>
      </c>
      <c r="B124" s="277" t="s">
        <v>546</v>
      </c>
      <c r="C124" s="292">
        <v>3</v>
      </c>
    </row>
    <row r="125" spans="1:3" ht="13.5" thickBot="1" x14ac:dyDescent="0.25">
      <c r="A125" s="247" t="s">
        <v>326</v>
      </c>
      <c r="B125" s="277" t="s">
        <v>547</v>
      </c>
      <c r="C125" s="292">
        <v>3</v>
      </c>
    </row>
    <row r="126" spans="1:3" ht="13.5" thickBot="1" x14ac:dyDescent="0.25">
      <c r="A126" s="260" t="s">
        <v>327</v>
      </c>
      <c r="B126" s="261" t="s">
        <v>548</v>
      </c>
      <c r="C126" s="292">
        <v>1</v>
      </c>
    </row>
    <row r="127" spans="1:3" ht="13.5" thickBot="1" x14ac:dyDescent="0.25">
      <c r="A127" s="260" t="s">
        <v>329</v>
      </c>
      <c r="B127" s="261" t="s">
        <v>550</v>
      </c>
      <c r="C127" s="292">
        <v>1</v>
      </c>
    </row>
    <row r="128" spans="1:3" x14ac:dyDescent="0.2">
      <c r="A128" s="247" t="s">
        <v>332</v>
      </c>
      <c r="B128" s="277" t="s">
        <v>553</v>
      </c>
      <c r="C128" s="292">
        <v>1</v>
      </c>
    </row>
    <row r="129" spans="1:3" x14ac:dyDescent="0.2">
      <c r="A129" s="247" t="s">
        <v>333</v>
      </c>
      <c r="B129" s="277" t="s">
        <v>554</v>
      </c>
      <c r="C129" s="292">
        <v>5</v>
      </c>
    </row>
    <row r="130" spans="1:3" ht="13.5" thickBot="1" x14ac:dyDescent="0.25">
      <c r="A130" s="247" t="s">
        <v>335</v>
      </c>
      <c r="B130" s="277" t="s">
        <v>556</v>
      </c>
      <c r="C130" s="292">
        <v>1</v>
      </c>
    </row>
    <row r="131" spans="1:3" ht="13.5" thickBot="1" x14ac:dyDescent="0.25">
      <c r="A131" s="260" t="s">
        <v>338</v>
      </c>
      <c r="B131" s="261" t="s">
        <v>559</v>
      </c>
      <c r="C131" s="292">
        <v>2</v>
      </c>
    </row>
    <row r="132" spans="1:3" x14ac:dyDescent="0.2">
      <c r="A132" s="247" t="s">
        <v>339</v>
      </c>
      <c r="B132" s="277" t="s">
        <v>560</v>
      </c>
      <c r="C132" s="292">
        <v>4</v>
      </c>
    </row>
    <row r="133" spans="1:3" x14ac:dyDescent="0.2">
      <c r="A133" s="247" t="s">
        <v>342</v>
      </c>
      <c r="B133" s="277" t="s">
        <v>95</v>
      </c>
      <c r="C133" s="292">
        <v>4</v>
      </c>
    </row>
    <row r="134" spans="1:3" ht="13.5" thickBot="1" x14ac:dyDescent="0.25">
      <c r="A134" s="247" t="s">
        <v>343</v>
      </c>
      <c r="B134" s="277" t="s">
        <v>563</v>
      </c>
      <c r="C134" s="292">
        <v>4</v>
      </c>
    </row>
    <row r="135" spans="1:3" ht="13.5" thickBot="1" x14ac:dyDescent="0.25">
      <c r="A135" s="260" t="s">
        <v>344</v>
      </c>
      <c r="B135" s="261" t="s">
        <v>564</v>
      </c>
      <c r="C135" s="292">
        <v>1</v>
      </c>
    </row>
    <row r="136" spans="1:3" ht="13.5" thickBot="1" x14ac:dyDescent="0.25">
      <c r="A136" s="260" t="s">
        <v>345</v>
      </c>
      <c r="B136" s="261" t="s">
        <v>565</v>
      </c>
      <c r="C136" s="292">
        <v>5</v>
      </c>
    </row>
    <row r="137" spans="1:3" ht="13.5" thickBot="1" x14ac:dyDescent="0.25">
      <c r="A137" s="260" t="s">
        <v>346</v>
      </c>
      <c r="B137" s="261" t="s">
        <v>566</v>
      </c>
      <c r="C137" s="292">
        <v>1</v>
      </c>
    </row>
    <row r="138" spans="1:3" ht="13.5" thickBot="1" x14ac:dyDescent="0.25">
      <c r="A138" s="247" t="s">
        <v>349</v>
      </c>
      <c r="B138" s="277" t="s">
        <v>569</v>
      </c>
      <c r="C138" s="292">
        <v>2</v>
      </c>
    </row>
    <row r="139" spans="1:3" ht="13.5" thickBot="1" x14ac:dyDescent="0.25">
      <c r="A139" s="260" t="s">
        <v>352</v>
      </c>
      <c r="B139" s="261" t="s">
        <v>572</v>
      </c>
      <c r="C139" s="292">
        <v>1</v>
      </c>
    </row>
    <row r="140" spans="1:3" x14ac:dyDescent="0.2">
      <c r="A140" s="247" t="s">
        <v>356</v>
      </c>
      <c r="B140" s="277" t="s">
        <v>576</v>
      </c>
      <c r="C140" s="292">
        <v>4</v>
      </c>
    </row>
    <row r="141" spans="1:3" x14ac:dyDescent="0.2">
      <c r="A141" s="247" t="s">
        <v>358</v>
      </c>
      <c r="B141" s="277" t="s">
        <v>578</v>
      </c>
      <c r="C141" s="292">
        <v>4</v>
      </c>
    </row>
    <row r="142" spans="1:3" ht="13.5" thickBot="1" x14ac:dyDescent="0.25">
      <c r="A142" s="247" t="s">
        <v>359</v>
      </c>
      <c r="B142" s="277" t="s">
        <v>579</v>
      </c>
      <c r="C142" s="292">
        <v>3</v>
      </c>
    </row>
    <row r="143" spans="1:3" ht="13.5" thickBot="1" x14ac:dyDescent="0.25">
      <c r="A143" s="260" t="s">
        <v>360</v>
      </c>
      <c r="B143" s="261" t="s">
        <v>580</v>
      </c>
      <c r="C143" s="292">
        <v>5</v>
      </c>
    </row>
    <row r="144" spans="1:3" ht="13.5" thickBot="1" x14ac:dyDescent="0.25">
      <c r="A144" s="247" t="s">
        <v>361</v>
      </c>
      <c r="B144" s="277" t="s">
        <v>581</v>
      </c>
      <c r="C144" s="292">
        <v>5</v>
      </c>
    </row>
    <row r="145" spans="1:3" ht="13.5" thickBot="1" x14ac:dyDescent="0.25">
      <c r="A145" s="260" t="s">
        <v>362</v>
      </c>
      <c r="B145" s="261" t="s">
        <v>582</v>
      </c>
      <c r="C145" s="292">
        <v>5</v>
      </c>
    </row>
    <row r="146" spans="1:3" ht="13.5" thickBot="1" x14ac:dyDescent="0.25">
      <c r="A146" s="260" t="s">
        <v>369</v>
      </c>
      <c r="B146" s="261" t="s">
        <v>589</v>
      </c>
      <c r="C146" s="292">
        <v>4</v>
      </c>
    </row>
    <row r="147" spans="1:3" x14ac:dyDescent="0.2">
      <c r="A147" s="247">
        <v>8932</v>
      </c>
      <c r="B147" s="277" t="s">
        <v>601</v>
      </c>
      <c r="C147" s="292">
        <v>0</v>
      </c>
    </row>
    <row r="148" spans="1:3" ht="13.5" thickBot="1" x14ac:dyDescent="0.25">
      <c r="A148" s="247">
        <v>8969</v>
      </c>
      <c r="B148" s="277" t="s">
        <v>615</v>
      </c>
      <c r="C148" s="292">
        <v>0</v>
      </c>
    </row>
    <row r="149" spans="1:3" ht="13.5" thickBot="1" x14ac:dyDescent="0.25">
      <c r="A149" s="260">
        <v>9004</v>
      </c>
      <c r="B149" s="261" t="s">
        <v>602</v>
      </c>
      <c r="C149" s="292">
        <v>0</v>
      </c>
    </row>
    <row r="150" spans="1:3" x14ac:dyDescent="0.2">
      <c r="A150" s="247">
        <v>9010</v>
      </c>
      <c r="B150" s="277" t="s">
        <v>614</v>
      </c>
      <c r="C150" s="292">
        <v>0</v>
      </c>
    </row>
    <row r="151" spans="1:3" x14ac:dyDescent="0.2">
      <c r="A151" s="247">
        <v>9076</v>
      </c>
      <c r="B151" s="277" t="s">
        <v>603</v>
      </c>
      <c r="C151" s="292">
        <v>0</v>
      </c>
    </row>
    <row r="152" spans="1:3" x14ac:dyDescent="0.2">
      <c r="A152" s="247">
        <v>9078</v>
      </c>
      <c r="B152" s="277" t="s">
        <v>616</v>
      </c>
      <c r="C152" s="292">
        <v>0</v>
      </c>
    </row>
    <row r="153" spans="1:3" x14ac:dyDescent="0.2">
      <c r="A153" s="247" t="s">
        <v>85</v>
      </c>
      <c r="B153" s="277" t="s">
        <v>410</v>
      </c>
      <c r="C153" s="292">
        <v>0</v>
      </c>
    </row>
    <row r="154" spans="1:3" x14ac:dyDescent="0.2">
      <c r="A154" s="247" t="s">
        <v>190</v>
      </c>
      <c r="B154" s="277" t="s">
        <v>411</v>
      </c>
      <c r="C154" s="292">
        <v>0</v>
      </c>
    </row>
    <row r="155" spans="1:3" x14ac:dyDescent="0.2">
      <c r="A155" s="247" t="s">
        <v>194</v>
      </c>
      <c r="B155" s="277" t="s">
        <v>415</v>
      </c>
      <c r="C155" s="292">
        <v>0</v>
      </c>
    </row>
    <row r="156" spans="1:3" ht="13.5" thickBot="1" x14ac:dyDescent="0.25">
      <c r="A156" s="247">
        <v>9155</v>
      </c>
      <c r="B156" s="277" t="s">
        <v>607</v>
      </c>
      <c r="C156" s="292">
        <v>0</v>
      </c>
    </row>
    <row r="157" spans="1:3" ht="13.5" thickBot="1" x14ac:dyDescent="0.25">
      <c r="A157" s="260" t="s">
        <v>201</v>
      </c>
      <c r="B157" s="261" t="s">
        <v>423</v>
      </c>
      <c r="C157" s="292">
        <v>0</v>
      </c>
    </row>
    <row r="158" spans="1:3" ht="13.5" thickBot="1" x14ac:dyDescent="0.25">
      <c r="A158" s="247" t="s">
        <v>205</v>
      </c>
      <c r="B158" s="277" t="s">
        <v>427</v>
      </c>
      <c r="C158" s="292">
        <v>0</v>
      </c>
    </row>
    <row r="159" spans="1:3" ht="13.5" thickBot="1" x14ac:dyDescent="0.25">
      <c r="A159" s="260">
        <v>9169</v>
      </c>
      <c r="B159" s="261" t="s">
        <v>608</v>
      </c>
      <c r="C159" s="292">
        <v>0</v>
      </c>
    </row>
    <row r="160" spans="1:3" ht="13.5" thickBot="1" x14ac:dyDescent="0.25">
      <c r="A160" s="260" t="s">
        <v>206</v>
      </c>
      <c r="B160" s="261" t="s">
        <v>428</v>
      </c>
      <c r="C160" s="292">
        <v>0</v>
      </c>
    </row>
    <row r="161" spans="1:3" ht="13.5" thickBot="1" x14ac:dyDescent="0.25">
      <c r="A161" s="260" t="s">
        <v>207</v>
      </c>
      <c r="B161" s="261" t="s">
        <v>429</v>
      </c>
      <c r="C161" s="292">
        <v>0</v>
      </c>
    </row>
    <row r="162" spans="1:3" ht="13.5" thickBot="1" x14ac:dyDescent="0.25">
      <c r="A162" s="260" t="s">
        <v>214</v>
      </c>
      <c r="B162" s="261" t="s">
        <v>436</v>
      </c>
      <c r="C162" s="292">
        <v>0</v>
      </c>
    </row>
    <row r="163" spans="1:3" x14ac:dyDescent="0.2">
      <c r="A163" s="247" t="s">
        <v>215</v>
      </c>
      <c r="B163" s="277" t="s">
        <v>437</v>
      </c>
      <c r="C163" s="292">
        <v>0</v>
      </c>
    </row>
    <row r="164" spans="1:3" x14ac:dyDescent="0.2">
      <c r="A164" s="247" t="s">
        <v>226</v>
      </c>
      <c r="B164" s="277" t="s">
        <v>447</v>
      </c>
      <c r="C164" s="292">
        <v>0</v>
      </c>
    </row>
    <row r="165" spans="1:3" x14ac:dyDescent="0.2">
      <c r="A165" s="247" t="s">
        <v>227</v>
      </c>
      <c r="B165" s="277" t="s">
        <v>448</v>
      </c>
      <c r="C165" s="292">
        <v>0</v>
      </c>
    </row>
    <row r="166" spans="1:3" x14ac:dyDescent="0.2">
      <c r="A166" s="247" t="s">
        <v>229</v>
      </c>
      <c r="B166" s="277" t="s">
        <v>450</v>
      </c>
      <c r="C166" s="292">
        <v>0</v>
      </c>
    </row>
    <row r="167" spans="1:3" x14ac:dyDescent="0.2">
      <c r="A167" s="247" t="s">
        <v>235</v>
      </c>
      <c r="B167" s="277" t="s">
        <v>456</v>
      </c>
      <c r="C167" s="292">
        <v>0</v>
      </c>
    </row>
    <row r="168" spans="1:3" x14ac:dyDescent="0.2">
      <c r="A168" s="247" t="s">
        <v>244</v>
      </c>
      <c r="B168" s="277" t="s">
        <v>465</v>
      </c>
      <c r="C168" s="292">
        <v>0</v>
      </c>
    </row>
    <row r="169" spans="1:3" ht="13.5" thickBot="1" x14ac:dyDescent="0.25">
      <c r="A169" s="247" t="s">
        <v>247</v>
      </c>
      <c r="B169" s="277" t="s">
        <v>468</v>
      </c>
      <c r="C169" s="292">
        <v>1</v>
      </c>
    </row>
    <row r="170" spans="1:3" ht="13.5" thickBot="1" x14ac:dyDescent="0.25">
      <c r="A170" s="260" t="s">
        <v>249</v>
      </c>
      <c r="B170" s="261" t="s">
        <v>470</v>
      </c>
      <c r="C170" s="292">
        <v>0</v>
      </c>
    </row>
    <row r="171" spans="1:3" x14ac:dyDescent="0.2">
      <c r="A171" s="247" t="s">
        <v>250</v>
      </c>
      <c r="B171" s="277" t="s">
        <v>471</v>
      </c>
      <c r="C171" s="292">
        <v>0</v>
      </c>
    </row>
    <row r="172" spans="1:3" x14ac:dyDescent="0.2">
      <c r="A172" s="247">
        <v>9218</v>
      </c>
      <c r="B172" s="277" t="s">
        <v>609</v>
      </c>
      <c r="C172" s="292">
        <v>0</v>
      </c>
    </row>
    <row r="173" spans="1:3" x14ac:dyDescent="0.2">
      <c r="A173" s="247" t="s">
        <v>257</v>
      </c>
      <c r="B173" s="277" t="s">
        <v>478</v>
      </c>
      <c r="C173" s="292">
        <v>0</v>
      </c>
    </row>
    <row r="174" spans="1:3" x14ac:dyDescent="0.2">
      <c r="A174" s="247" t="s">
        <v>264</v>
      </c>
      <c r="B174" s="277" t="s">
        <v>485</v>
      </c>
      <c r="C174" s="292">
        <v>0</v>
      </c>
    </row>
    <row r="175" spans="1:3" ht="13.5" thickBot="1" x14ac:dyDescent="0.25">
      <c r="A175" s="247" t="s">
        <v>265</v>
      </c>
      <c r="B175" s="277" t="s">
        <v>486</v>
      </c>
      <c r="C175" s="292">
        <v>0</v>
      </c>
    </row>
    <row r="176" spans="1:3" ht="13.5" thickBot="1" x14ac:dyDescent="0.25">
      <c r="A176" s="260" t="s">
        <v>269</v>
      </c>
      <c r="B176" s="261" t="s">
        <v>490</v>
      </c>
      <c r="C176" s="292">
        <v>0</v>
      </c>
    </row>
    <row r="177" spans="1:3" ht="13.5" thickBot="1" x14ac:dyDescent="0.25">
      <c r="A177" s="260" t="s">
        <v>271</v>
      </c>
      <c r="B177" s="261" t="s">
        <v>492</v>
      </c>
      <c r="C177" s="292">
        <v>0</v>
      </c>
    </row>
    <row r="178" spans="1:3" x14ac:dyDescent="0.2">
      <c r="A178" s="247" t="s">
        <v>273</v>
      </c>
      <c r="B178" s="277" t="s">
        <v>494</v>
      </c>
      <c r="C178" s="292">
        <v>0</v>
      </c>
    </row>
    <row r="179" spans="1:3" ht="13.5" thickBot="1" x14ac:dyDescent="0.25">
      <c r="A179" s="247" t="s">
        <v>276</v>
      </c>
      <c r="B179" s="277" t="s">
        <v>497</v>
      </c>
      <c r="C179" s="292">
        <v>0</v>
      </c>
    </row>
    <row r="180" spans="1:3" ht="13.5" thickBot="1" x14ac:dyDescent="0.25">
      <c r="A180" s="260" t="s">
        <v>281</v>
      </c>
      <c r="B180" s="261" t="s">
        <v>502</v>
      </c>
      <c r="C180" s="292">
        <v>0</v>
      </c>
    </row>
    <row r="181" spans="1:3" x14ac:dyDescent="0.2">
      <c r="A181" s="247" t="s">
        <v>283</v>
      </c>
      <c r="B181" s="277" t="s">
        <v>504</v>
      </c>
      <c r="C181" s="292">
        <v>0</v>
      </c>
    </row>
    <row r="182" spans="1:3" ht="13.5" thickBot="1" x14ac:dyDescent="0.25">
      <c r="A182" s="247" t="s">
        <v>284</v>
      </c>
      <c r="B182" s="277" t="s">
        <v>505</v>
      </c>
      <c r="C182" s="292">
        <v>0</v>
      </c>
    </row>
    <row r="183" spans="1:3" ht="13.5" thickBot="1" x14ac:dyDescent="0.25">
      <c r="A183" s="260" t="s">
        <v>285</v>
      </c>
      <c r="B183" s="261" t="s">
        <v>506</v>
      </c>
      <c r="C183" s="292">
        <v>0</v>
      </c>
    </row>
    <row r="184" spans="1:3" x14ac:dyDescent="0.2">
      <c r="A184" s="247" t="s">
        <v>289</v>
      </c>
      <c r="B184" s="277" t="s">
        <v>510</v>
      </c>
      <c r="C184" s="292">
        <v>0</v>
      </c>
    </row>
    <row r="185" spans="1:3" x14ac:dyDescent="0.2">
      <c r="A185" s="247" t="s">
        <v>290</v>
      </c>
      <c r="B185" s="277" t="s">
        <v>511</v>
      </c>
      <c r="C185" s="292">
        <v>0</v>
      </c>
    </row>
    <row r="186" spans="1:3" x14ac:dyDescent="0.2">
      <c r="A186" s="247" t="s">
        <v>294</v>
      </c>
      <c r="B186" s="277" t="s">
        <v>515</v>
      </c>
      <c r="C186" s="292">
        <v>0</v>
      </c>
    </row>
    <row r="187" spans="1:3" x14ac:dyDescent="0.2">
      <c r="A187" s="247" t="s">
        <v>298</v>
      </c>
      <c r="B187" s="277" t="s">
        <v>519</v>
      </c>
      <c r="C187" s="292">
        <v>0</v>
      </c>
    </row>
    <row r="188" spans="1:3" x14ac:dyDescent="0.2">
      <c r="A188" s="247" t="s">
        <v>299</v>
      </c>
      <c r="B188" s="277" t="s">
        <v>520</v>
      </c>
      <c r="C188" s="292">
        <v>0</v>
      </c>
    </row>
    <row r="189" spans="1:3" x14ac:dyDescent="0.2">
      <c r="A189" s="247" t="s">
        <v>304</v>
      </c>
      <c r="B189" s="277" t="s">
        <v>525</v>
      </c>
      <c r="C189" s="292">
        <v>0</v>
      </c>
    </row>
    <row r="190" spans="1:3" x14ac:dyDescent="0.2">
      <c r="A190" s="247" t="s">
        <v>307</v>
      </c>
      <c r="B190" s="277" t="s">
        <v>528</v>
      </c>
      <c r="C190" s="292">
        <v>0</v>
      </c>
    </row>
    <row r="191" spans="1:3" x14ac:dyDescent="0.2">
      <c r="A191" s="247" t="s">
        <v>312</v>
      </c>
      <c r="B191" s="277" t="s">
        <v>533</v>
      </c>
      <c r="C191" s="292">
        <v>0</v>
      </c>
    </row>
    <row r="192" spans="1:3" x14ac:dyDescent="0.2">
      <c r="A192" s="247">
        <v>9287</v>
      </c>
      <c r="B192" s="277" t="s">
        <v>610</v>
      </c>
      <c r="C192" s="292">
        <v>0</v>
      </c>
    </row>
    <row r="193" spans="1:3" x14ac:dyDescent="0.2">
      <c r="A193" s="247" t="s">
        <v>318</v>
      </c>
      <c r="B193" s="277" t="s">
        <v>539</v>
      </c>
      <c r="C193" s="292">
        <v>0</v>
      </c>
    </row>
    <row r="194" spans="1:3" x14ac:dyDescent="0.2">
      <c r="A194" s="247" t="s">
        <v>328</v>
      </c>
      <c r="B194" s="277" t="s">
        <v>549</v>
      </c>
      <c r="C194" s="292">
        <v>0</v>
      </c>
    </row>
    <row r="195" spans="1:3" ht="13.5" thickBot="1" x14ac:dyDescent="0.25">
      <c r="A195" s="247" t="s">
        <v>330</v>
      </c>
      <c r="B195" s="277" t="s">
        <v>551</v>
      </c>
      <c r="C195" s="292">
        <v>0</v>
      </c>
    </row>
    <row r="196" spans="1:3" ht="13.5" thickBot="1" x14ac:dyDescent="0.25">
      <c r="A196" s="260" t="s">
        <v>331</v>
      </c>
      <c r="B196" s="261" t="s">
        <v>552</v>
      </c>
      <c r="C196" s="292">
        <v>0</v>
      </c>
    </row>
    <row r="197" spans="1:3" ht="13.5" thickBot="1" x14ac:dyDescent="0.25">
      <c r="A197" s="260">
        <v>9310</v>
      </c>
      <c r="B197" s="261" t="s">
        <v>611</v>
      </c>
      <c r="C197" s="292">
        <v>0</v>
      </c>
    </row>
    <row r="198" spans="1:3" ht="13.5" thickBot="1" x14ac:dyDescent="0.25">
      <c r="A198" s="260" t="s">
        <v>334</v>
      </c>
      <c r="B198" s="261" t="s">
        <v>555</v>
      </c>
      <c r="C198" s="292">
        <v>0</v>
      </c>
    </row>
    <row r="199" spans="1:3" ht="13.5" thickBot="1" x14ac:dyDescent="0.25">
      <c r="A199" s="260" t="s">
        <v>336</v>
      </c>
      <c r="B199" s="261" t="s">
        <v>557</v>
      </c>
      <c r="C199" s="292">
        <v>0</v>
      </c>
    </row>
    <row r="200" spans="1:3" ht="13.5" thickBot="1" x14ac:dyDescent="0.25">
      <c r="A200" s="260" t="s">
        <v>337</v>
      </c>
      <c r="B200" s="261" t="s">
        <v>558</v>
      </c>
      <c r="C200" s="292">
        <v>0</v>
      </c>
    </row>
    <row r="201" spans="1:3" x14ac:dyDescent="0.2">
      <c r="A201" s="247" t="s">
        <v>340</v>
      </c>
      <c r="B201" s="277" t="s">
        <v>561</v>
      </c>
      <c r="C201" s="292">
        <v>0</v>
      </c>
    </row>
    <row r="202" spans="1:3" x14ac:dyDescent="0.2">
      <c r="A202" s="247" t="s">
        <v>341</v>
      </c>
      <c r="B202" s="277" t="s">
        <v>562</v>
      </c>
      <c r="C202" s="292">
        <v>0</v>
      </c>
    </row>
    <row r="203" spans="1:3" x14ac:dyDescent="0.2">
      <c r="A203" s="247" t="s">
        <v>347</v>
      </c>
      <c r="B203" s="277" t="s">
        <v>567</v>
      </c>
      <c r="C203" s="292">
        <v>0</v>
      </c>
    </row>
    <row r="204" spans="1:3" x14ac:dyDescent="0.2">
      <c r="A204" s="247" t="s">
        <v>348</v>
      </c>
      <c r="B204" s="277" t="s">
        <v>568</v>
      </c>
      <c r="C204" s="292">
        <v>0</v>
      </c>
    </row>
    <row r="205" spans="1:3" x14ac:dyDescent="0.2">
      <c r="A205" s="247" t="s">
        <v>350</v>
      </c>
      <c r="B205" s="277" t="s">
        <v>570</v>
      </c>
      <c r="C205" s="292">
        <v>0</v>
      </c>
    </row>
    <row r="206" spans="1:3" ht="13.5" thickBot="1" x14ac:dyDescent="0.25">
      <c r="A206" s="247" t="s">
        <v>351</v>
      </c>
      <c r="B206" s="277" t="s">
        <v>571</v>
      </c>
      <c r="C206" s="292">
        <v>0</v>
      </c>
    </row>
    <row r="207" spans="1:3" ht="13.5" thickBot="1" x14ac:dyDescent="0.25">
      <c r="A207" s="260" t="s">
        <v>353</v>
      </c>
      <c r="B207" s="261" t="s">
        <v>573</v>
      </c>
      <c r="C207" s="292">
        <v>0</v>
      </c>
    </row>
    <row r="208" spans="1:3" x14ac:dyDescent="0.2">
      <c r="A208" s="247" t="s">
        <v>354</v>
      </c>
      <c r="B208" s="277" t="s">
        <v>574</v>
      </c>
      <c r="C208" s="292">
        <v>0</v>
      </c>
    </row>
    <row r="209" spans="1:3" x14ac:dyDescent="0.2">
      <c r="A209" s="247" t="s">
        <v>355</v>
      </c>
      <c r="B209" s="277" t="s">
        <v>575</v>
      </c>
      <c r="C209" s="292">
        <v>0</v>
      </c>
    </row>
    <row r="210" spans="1:3" x14ac:dyDescent="0.2">
      <c r="A210" s="247" t="s">
        <v>357</v>
      </c>
      <c r="B210" s="277" t="s">
        <v>577</v>
      </c>
      <c r="C210" s="292">
        <v>0</v>
      </c>
    </row>
    <row r="211" spans="1:3" x14ac:dyDescent="0.2">
      <c r="A211" s="247" t="s">
        <v>363</v>
      </c>
      <c r="B211" s="277" t="s">
        <v>583</v>
      </c>
      <c r="C211" s="292">
        <v>0</v>
      </c>
    </row>
    <row r="212" spans="1:3" x14ac:dyDescent="0.2">
      <c r="A212" s="247" t="s">
        <v>364</v>
      </c>
      <c r="B212" s="277" t="s">
        <v>584</v>
      </c>
      <c r="C212" s="292">
        <v>0</v>
      </c>
    </row>
    <row r="213" spans="1:3" x14ac:dyDescent="0.2">
      <c r="A213" s="247" t="s">
        <v>365</v>
      </c>
      <c r="B213" s="277" t="s">
        <v>585</v>
      </c>
      <c r="C213" s="292">
        <v>0</v>
      </c>
    </row>
    <row r="214" spans="1:3" x14ac:dyDescent="0.2">
      <c r="A214" s="247" t="s">
        <v>366</v>
      </c>
      <c r="B214" s="277" t="s">
        <v>586</v>
      </c>
      <c r="C214" s="292">
        <v>0</v>
      </c>
    </row>
    <row r="215" spans="1:3" x14ac:dyDescent="0.2">
      <c r="A215" s="247" t="s">
        <v>367</v>
      </c>
      <c r="B215" s="277" t="s">
        <v>587</v>
      </c>
      <c r="C215" s="292">
        <v>0</v>
      </c>
    </row>
    <row r="216" spans="1:3" ht="13.5" thickBot="1" x14ac:dyDescent="0.25">
      <c r="A216" s="247" t="s">
        <v>368</v>
      </c>
      <c r="B216" s="277" t="s">
        <v>588</v>
      </c>
      <c r="C216" s="292">
        <v>0</v>
      </c>
    </row>
    <row r="217" spans="1:3" ht="13.5" thickBot="1" x14ac:dyDescent="0.25">
      <c r="A217" s="260" t="s">
        <v>370</v>
      </c>
      <c r="B217" s="261" t="s">
        <v>590</v>
      </c>
      <c r="C217" s="292">
        <v>0</v>
      </c>
    </row>
    <row r="218" spans="1:3" ht="13.5" thickBot="1" x14ac:dyDescent="0.25">
      <c r="A218" s="260" t="s">
        <v>371</v>
      </c>
      <c r="B218" s="261" t="s">
        <v>591</v>
      </c>
      <c r="C218" s="292">
        <v>0</v>
      </c>
    </row>
    <row r="219" spans="1:3" ht="13.5" thickBot="1" x14ac:dyDescent="0.25">
      <c r="A219" s="260" t="s">
        <v>372</v>
      </c>
      <c r="B219" s="261" t="s">
        <v>592</v>
      </c>
      <c r="C219" s="292">
        <v>0</v>
      </c>
    </row>
    <row r="220" spans="1:3" x14ac:dyDescent="0.2">
      <c r="A220" s="247" t="s">
        <v>373</v>
      </c>
      <c r="B220" s="277" t="s">
        <v>593</v>
      </c>
      <c r="C220" s="292">
        <v>0</v>
      </c>
    </row>
    <row r="221" spans="1:3" x14ac:dyDescent="0.2">
      <c r="A221" s="247" t="s">
        <v>374</v>
      </c>
      <c r="B221" s="277" t="s">
        <v>594</v>
      </c>
      <c r="C221" s="292">
        <v>0</v>
      </c>
    </row>
    <row r="222" spans="1:3" x14ac:dyDescent="0.2">
      <c r="A222" s="247" t="s">
        <v>137</v>
      </c>
      <c r="B222" s="277" t="s">
        <v>138</v>
      </c>
      <c r="C222" s="292">
        <v>0</v>
      </c>
    </row>
    <row r="223" spans="1:3" x14ac:dyDescent="0.2">
      <c r="A223" s="282"/>
      <c r="B223" s="283"/>
    </row>
    <row r="224" spans="1:3" x14ac:dyDescent="0.2">
      <c r="A224" s="282"/>
      <c r="B224" s="283"/>
    </row>
    <row r="225" spans="1:2" x14ac:dyDescent="0.2">
      <c r="A225" s="282"/>
      <c r="B225" s="283"/>
    </row>
    <row r="226" spans="1:2" x14ac:dyDescent="0.2">
      <c r="A226" s="282"/>
      <c r="B226" s="283"/>
    </row>
    <row r="227" spans="1:2" x14ac:dyDescent="0.2">
      <c r="A227" s="282"/>
      <c r="B227" s="283"/>
    </row>
    <row r="228" spans="1:2" x14ac:dyDescent="0.2">
      <c r="A228" s="282"/>
      <c r="B228" s="283"/>
    </row>
    <row r="229" spans="1:2" x14ac:dyDescent="0.2">
      <c r="A229" s="282"/>
      <c r="B229" s="283"/>
    </row>
    <row r="230" spans="1:2" x14ac:dyDescent="0.2">
      <c r="A230" s="282"/>
      <c r="B230" s="283"/>
    </row>
    <row r="231" spans="1:2" x14ac:dyDescent="0.2">
      <c r="A231" s="282"/>
      <c r="B231" s="283"/>
    </row>
    <row r="232" spans="1:2" x14ac:dyDescent="0.2">
      <c r="A232" s="282"/>
      <c r="B232" s="283"/>
    </row>
    <row r="233" spans="1:2" x14ac:dyDescent="0.2">
      <c r="A233" s="282"/>
      <c r="B233" s="283"/>
    </row>
    <row r="234" spans="1:2" x14ac:dyDescent="0.2">
      <c r="A234" s="282"/>
      <c r="B234" s="283"/>
    </row>
    <row r="235" spans="1:2" x14ac:dyDescent="0.2">
      <c r="A235" s="282"/>
      <c r="B235" s="283"/>
    </row>
    <row r="236" spans="1:2" x14ac:dyDescent="0.2">
      <c r="A236" s="282"/>
      <c r="B236" s="283"/>
    </row>
    <row r="237" spans="1:2" x14ac:dyDescent="0.2">
      <c r="A237" s="282"/>
      <c r="B237" s="283"/>
    </row>
    <row r="238" spans="1:2" x14ac:dyDescent="0.2">
      <c r="A238" s="282"/>
      <c r="B238" s="283"/>
    </row>
    <row r="239" spans="1:2" x14ac:dyDescent="0.2">
      <c r="A239" s="282"/>
      <c r="B239" s="283"/>
    </row>
    <row r="240" spans="1:2" x14ac:dyDescent="0.2">
      <c r="A240" s="282"/>
      <c r="B240" s="283"/>
    </row>
    <row r="241" spans="1:2" x14ac:dyDescent="0.2">
      <c r="A241" s="282"/>
      <c r="B241" s="283"/>
    </row>
    <row r="242" spans="1:2" x14ac:dyDescent="0.2">
      <c r="A242" s="282"/>
      <c r="B242" s="283"/>
    </row>
    <row r="243" spans="1:2" x14ac:dyDescent="0.2">
      <c r="A243" s="282"/>
      <c r="B243" s="283"/>
    </row>
    <row r="244" spans="1:2" x14ac:dyDescent="0.2">
      <c r="A244" s="282"/>
      <c r="B244" s="283"/>
    </row>
    <row r="245" spans="1:2" x14ac:dyDescent="0.2">
      <c r="A245" s="282"/>
      <c r="B245" s="283"/>
    </row>
    <row r="246" spans="1:2" x14ac:dyDescent="0.2">
      <c r="A246" s="282"/>
      <c r="B246" s="283"/>
    </row>
    <row r="247" spans="1:2" x14ac:dyDescent="0.2">
      <c r="A247" s="282"/>
      <c r="B247" s="283"/>
    </row>
    <row r="248" spans="1:2" x14ac:dyDescent="0.2">
      <c r="A248" s="282"/>
      <c r="B248" s="283"/>
    </row>
    <row r="249" spans="1:2" x14ac:dyDescent="0.2">
      <c r="A249" s="282"/>
      <c r="B249" s="283"/>
    </row>
    <row r="250" spans="1:2" x14ac:dyDescent="0.2">
      <c r="A250" s="282"/>
      <c r="B250" s="283"/>
    </row>
    <row r="251" spans="1:2" x14ac:dyDescent="0.2">
      <c r="A251" s="282"/>
      <c r="B251" s="283"/>
    </row>
    <row r="252" spans="1:2" x14ac:dyDescent="0.2">
      <c r="A252" s="282"/>
      <c r="B252" s="283"/>
    </row>
    <row r="253" spans="1:2" x14ac:dyDescent="0.2">
      <c r="A253" s="282"/>
      <c r="B253" s="283"/>
    </row>
    <row r="254" spans="1:2" x14ac:dyDescent="0.2">
      <c r="A254" s="282"/>
      <c r="B254" s="283"/>
    </row>
    <row r="255" spans="1:2" x14ac:dyDescent="0.2">
      <c r="A255" s="282"/>
      <c r="B255" s="283"/>
    </row>
    <row r="256" spans="1:2" x14ac:dyDescent="0.2">
      <c r="A256" s="282"/>
      <c r="B256" s="283"/>
    </row>
    <row r="257" spans="1:2" x14ac:dyDescent="0.2">
      <c r="A257" s="282"/>
      <c r="B257" s="283"/>
    </row>
    <row r="258" spans="1:2" x14ac:dyDescent="0.2">
      <c r="A258" s="282"/>
      <c r="B258" s="283"/>
    </row>
    <row r="259" spans="1:2" x14ac:dyDescent="0.2">
      <c r="A259" s="282"/>
      <c r="B259" s="283"/>
    </row>
    <row r="260" spans="1:2" x14ac:dyDescent="0.2">
      <c r="A260" s="282"/>
      <c r="B260" s="283"/>
    </row>
    <row r="261" spans="1:2" x14ac:dyDescent="0.2">
      <c r="A261" s="282"/>
      <c r="B261" s="283"/>
    </row>
    <row r="262" spans="1:2" x14ac:dyDescent="0.2">
      <c r="A262" s="282"/>
      <c r="B262" s="283"/>
    </row>
    <row r="263" spans="1:2" x14ac:dyDescent="0.2">
      <c r="A263" s="282"/>
      <c r="B263" s="283"/>
    </row>
    <row r="264" spans="1:2" x14ac:dyDescent="0.2">
      <c r="A264" s="282"/>
      <c r="B264" s="283"/>
    </row>
    <row r="265" spans="1:2" x14ac:dyDescent="0.2">
      <c r="A265" s="282"/>
      <c r="B265" s="283"/>
    </row>
    <row r="266" spans="1:2" x14ac:dyDescent="0.2">
      <c r="A266" s="282"/>
      <c r="B266" s="283"/>
    </row>
    <row r="267" spans="1:2" x14ac:dyDescent="0.2">
      <c r="A267" s="282"/>
      <c r="B267" s="283"/>
    </row>
    <row r="268" spans="1:2" x14ac:dyDescent="0.2">
      <c r="A268" s="282"/>
      <c r="B268" s="283"/>
    </row>
    <row r="269" spans="1:2" x14ac:dyDescent="0.2">
      <c r="A269" s="282"/>
      <c r="B269" s="283"/>
    </row>
    <row r="270" spans="1:2" x14ac:dyDescent="0.2">
      <c r="A270" s="282"/>
      <c r="B270" s="283"/>
    </row>
    <row r="271" spans="1:2" x14ac:dyDescent="0.2">
      <c r="A271" s="282"/>
      <c r="B271" s="283"/>
    </row>
    <row r="272" spans="1:2" x14ac:dyDescent="0.2">
      <c r="A272" s="282"/>
      <c r="B272" s="283"/>
    </row>
    <row r="273" spans="1:2" x14ac:dyDescent="0.2">
      <c r="A273" s="282"/>
      <c r="B273" s="283"/>
    </row>
    <row r="274" spans="1:2" x14ac:dyDescent="0.2">
      <c r="A274" s="282"/>
      <c r="B274" s="283"/>
    </row>
    <row r="275" spans="1:2" x14ac:dyDescent="0.2">
      <c r="A275" s="282"/>
      <c r="B275" s="283"/>
    </row>
    <row r="276" spans="1:2" x14ac:dyDescent="0.2">
      <c r="A276" s="282"/>
      <c r="B276" s="283"/>
    </row>
    <row r="277" spans="1:2" x14ac:dyDescent="0.2">
      <c r="A277" s="282"/>
      <c r="B277" s="283"/>
    </row>
    <row r="278" spans="1:2" x14ac:dyDescent="0.2">
      <c r="A278" s="282"/>
      <c r="B278" s="283"/>
    </row>
    <row r="279" spans="1:2" x14ac:dyDescent="0.2">
      <c r="A279" s="282"/>
      <c r="B279" s="283"/>
    </row>
    <row r="280" spans="1:2" x14ac:dyDescent="0.2">
      <c r="A280" s="282"/>
      <c r="B280" s="283"/>
    </row>
    <row r="281" spans="1:2" x14ac:dyDescent="0.2">
      <c r="A281" s="282"/>
      <c r="B281" s="283"/>
    </row>
    <row r="282" spans="1:2" x14ac:dyDescent="0.2">
      <c r="A282" s="282"/>
      <c r="B282" s="283"/>
    </row>
    <row r="283" spans="1:2" x14ac:dyDescent="0.2">
      <c r="A283" s="282"/>
      <c r="B283" s="283"/>
    </row>
    <row r="284" spans="1:2" x14ac:dyDescent="0.2">
      <c r="A284" s="282"/>
      <c r="B284" s="283"/>
    </row>
    <row r="285" spans="1:2" x14ac:dyDescent="0.2">
      <c r="A285" s="282"/>
      <c r="B285" s="283"/>
    </row>
    <row r="286" spans="1:2" x14ac:dyDescent="0.2">
      <c r="A286" s="282"/>
      <c r="B286" s="283"/>
    </row>
    <row r="287" spans="1:2" x14ac:dyDescent="0.2">
      <c r="A287" s="282"/>
      <c r="B287" s="283"/>
    </row>
    <row r="288" spans="1:2" x14ac:dyDescent="0.2">
      <c r="A288" s="282"/>
      <c r="B288" s="283"/>
    </row>
    <row r="289" spans="1:2" x14ac:dyDescent="0.2">
      <c r="A289" s="282"/>
      <c r="B289" s="283"/>
    </row>
    <row r="290" spans="1:2" x14ac:dyDescent="0.2">
      <c r="A290" s="282"/>
      <c r="B290" s="283"/>
    </row>
    <row r="291" spans="1:2" x14ac:dyDescent="0.2">
      <c r="A291" s="282"/>
      <c r="B291" s="283"/>
    </row>
    <row r="292" spans="1:2" x14ac:dyDescent="0.2">
      <c r="A292" s="282"/>
      <c r="B292" s="283"/>
    </row>
    <row r="293" spans="1:2" x14ac:dyDescent="0.2">
      <c r="A293" s="282"/>
      <c r="B293" s="283"/>
    </row>
    <row r="294" spans="1:2" x14ac:dyDescent="0.2">
      <c r="A294" s="282"/>
      <c r="B294" s="283"/>
    </row>
    <row r="295" spans="1:2" x14ac:dyDescent="0.2">
      <c r="A295" s="282"/>
      <c r="B295" s="283"/>
    </row>
    <row r="296" spans="1:2" x14ac:dyDescent="0.2">
      <c r="A296" s="282"/>
      <c r="B296" s="283"/>
    </row>
    <row r="297" spans="1:2" x14ac:dyDescent="0.2">
      <c r="A297" s="282"/>
      <c r="B297" s="283"/>
    </row>
    <row r="298" spans="1:2" x14ac:dyDescent="0.2">
      <c r="A298" s="282"/>
      <c r="B298" s="283"/>
    </row>
    <row r="299" spans="1:2" x14ac:dyDescent="0.2">
      <c r="A299" s="282"/>
      <c r="B299" s="283"/>
    </row>
    <row r="300" spans="1:2" x14ac:dyDescent="0.2">
      <c r="A300" s="282"/>
      <c r="B300" s="283"/>
    </row>
    <row r="301" spans="1:2" x14ac:dyDescent="0.2">
      <c r="A301" s="282"/>
      <c r="B301" s="283"/>
    </row>
    <row r="302" spans="1:2" x14ac:dyDescent="0.2">
      <c r="A302" s="282"/>
      <c r="B302" s="283"/>
    </row>
    <row r="303" spans="1:2" x14ac:dyDescent="0.2">
      <c r="A303" s="282"/>
      <c r="B303" s="283"/>
    </row>
    <row r="304" spans="1:2" x14ac:dyDescent="0.2">
      <c r="A304" s="282"/>
      <c r="B304" s="283"/>
    </row>
    <row r="305" spans="1:2" x14ac:dyDescent="0.2">
      <c r="A305" s="282"/>
      <c r="B305" s="283"/>
    </row>
  </sheetData>
  <mergeCells count="1"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Bodovi zbirno</vt:lpstr>
      <vt:lpstr>Prisustvo vježbe</vt:lpstr>
      <vt:lpstr>Podaci o prisustvu sa predavanj</vt:lpstr>
      <vt:lpstr>Projektni zadaci</vt:lpstr>
      <vt:lpstr>Sheet1</vt:lpstr>
      <vt:lpstr>'Bodovi zbirno'!Print_Titles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PREDAVAC_2</dc:creator>
  <cp:lastModifiedBy>Milivoj</cp:lastModifiedBy>
  <cp:lastPrinted>2015-09-02T21:01:06Z</cp:lastPrinted>
  <dcterms:created xsi:type="dcterms:W3CDTF">2008-10-22T11:15:29Z</dcterms:created>
  <dcterms:modified xsi:type="dcterms:W3CDTF">2015-09-03T15:23:07Z</dcterms:modified>
</cp:coreProperties>
</file>