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6.xml" ContentType="application/vnd.openxmlformats-officedocument.drawingml.chart+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eorija_funkcije" sheetId="9" r:id="rId1"/>
    <sheet name="Grafikoni i teorija" sheetId="8" r:id="rId2"/>
    <sheet name="Jos_ponesto" sheetId="25" r:id="rId3"/>
    <sheet name="Zadatak_grafikon" sheetId="22" r:id="rId4"/>
    <sheet name="Pivot_teorija" sheetId="29" r:id="rId5"/>
    <sheet name="Podaci_za_pivot " sheetId="30" r:id="rId6"/>
    <sheet name="Format as Table" sheetId="31" r:id="rId7"/>
    <sheet name="Podaci_za_pivot_grafikone" sheetId="32" r:id="rId8"/>
    <sheet name="Pivot_grafikoni" sheetId="34" r:id="rId9"/>
  </sheets>
  <externalReferences>
    <externalReference r:id="rId10"/>
    <externalReference r:id="rId11"/>
    <externalReference r:id="rId12"/>
  </externalReferences>
  <definedNames>
    <definedName name="_xlnm._FilterDatabase" localSheetId="5" hidden="1">'Podaci_za_pivot '!$A$3:$M$24</definedName>
    <definedName name="_xlnm._FilterDatabase" localSheetId="7" hidden="1">Podaci_za_pivot_grafikone!$A$3:$M$24</definedName>
    <definedName name="Ćelija" localSheetId="6">#REF!</definedName>
    <definedName name="Ćelija" localSheetId="8">#REF!</definedName>
    <definedName name="Ćelija" localSheetId="5">#REF!</definedName>
    <definedName name="Ćelija" localSheetId="7">#REF!</definedName>
    <definedName name="Ćelija">#REF!</definedName>
    <definedName name="Komercijalisti" localSheetId="8">#REF!</definedName>
    <definedName name="Komercijalisti" localSheetId="4">[1]Zadatak!$D$3:$D$23</definedName>
    <definedName name="Komercijalisti" localSheetId="5">'Podaci_za_pivot '!$D$4:$D$24</definedName>
    <definedName name="Komercijalisti" localSheetId="7">Podaci_za_pivot_grafikone!$D$4:$D$24</definedName>
    <definedName name="Komercijalisti">#REF!</definedName>
    <definedName name="Prihodi" localSheetId="8">#REF!</definedName>
    <definedName name="Prihodi" localSheetId="4">#REF!</definedName>
    <definedName name="Prihodi" localSheetId="5">#REF!</definedName>
    <definedName name="Prihodi" localSheetId="7">#REF!</definedName>
    <definedName name="Prihodi">#REF!</definedName>
    <definedName name="Stopa_PDV" localSheetId="6">#REF!</definedName>
    <definedName name="Stopa_PDV" localSheetId="8">#REF!</definedName>
    <definedName name="Stopa_PDV" localSheetId="4">[1]Adrese_teorija!$I$10</definedName>
    <definedName name="Stopa_PDV" localSheetId="5">#REF!</definedName>
    <definedName name="Stopa_PDV" localSheetId="7">#REF!</definedName>
    <definedName name="Stopa_PDV">#REF!</definedName>
    <definedName name="stopaPDVa">#REF!</definedName>
    <definedName name="Troškovi" localSheetId="8">#REF!</definedName>
    <definedName name="Troškovi" localSheetId="4">#REF!</definedName>
    <definedName name="Troškovi" localSheetId="5">#REF!</definedName>
    <definedName name="Troškovi" localSheetId="7">#REF!</definedName>
    <definedName name="Troškovi">#REF!</definedName>
    <definedName name="Ukupan_promet" localSheetId="5">[2]Zadatak!$K$3:$K$23</definedName>
    <definedName name="Ukupan_promet">[1]Zadatak!$K$3:$K$23</definedName>
  </definedNames>
  <calcPr calcId="152511"/>
  <pivotCaches>
    <pivotCache cacheId="0" r:id="rId13"/>
    <pivotCache cacheId="1" r:id="rId14"/>
    <pivotCache cacheId="4" r:id="rId15"/>
  </pivotCaches>
</workbook>
</file>

<file path=xl/calcChain.xml><?xml version="1.0" encoding="utf-8"?>
<calcChain xmlns="http://schemas.openxmlformats.org/spreadsheetml/2006/main">
  <c r="M24" i="32" l="1"/>
  <c r="K24" i="32"/>
  <c r="L24" i="32" s="1"/>
  <c r="G24" i="32"/>
  <c r="M23" i="32"/>
  <c r="K23" i="32"/>
  <c r="L23" i="32" s="1"/>
  <c r="G23" i="32"/>
  <c r="M22" i="32"/>
  <c r="K22" i="32"/>
  <c r="L22" i="32" s="1"/>
  <c r="G22" i="32"/>
  <c r="M21" i="32"/>
  <c r="K21" i="32"/>
  <c r="L21" i="32" s="1"/>
  <c r="G21" i="32"/>
  <c r="M20" i="32"/>
  <c r="K20" i="32"/>
  <c r="L20" i="32" s="1"/>
  <c r="G20" i="32"/>
  <c r="M19" i="32"/>
  <c r="K19" i="32"/>
  <c r="L19" i="32" s="1"/>
  <c r="G19" i="32"/>
  <c r="M18" i="32"/>
  <c r="K18" i="32"/>
  <c r="L18" i="32" s="1"/>
  <c r="G18" i="32"/>
  <c r="M17" i="32"/>
  <c r="K17" i="32"/>
  <c r="L17" i="32" s="1"/>
  <c r="G17" i="32"/>
  <c r="M16" i="32"/>
  <c r="K16" i="32"/>
  <c r="L16" i="32" s="1"/>
  <c r="G16" i="32"/>
  <c r="M15" i="32"/>
  <c r="K15" i="32"/>
  <c r="L15" i="32" s="1"/>
  <c r="G15" i="32"/>
  <c r="M14" i="32"/>
  <c r="K14" i="32"/>
  <c r="L14" i="32" s="1"/>
  <c r="G14" i="32"/>
  <c r="M13" i="32"/>
  <c r="K13" i="32"/>
  <c r="L13" i="32" s="1"/>
  <c r="G13" i="32"/>
  <c r="M12" i="32"/>
  <c r="K12" i="32"/>
  <c r="L12" i="32" s="1"/>
  <c r="G12" i="32"/>
  <c r="M11" i="32"/>
  <c r="K11" i="32"/>
  <c r="L11" i="32" s="1"/>
  <c r="G11" i="32"/>
  <c r="M10" i="32"/>
  <c r="K10" i="32"/>
  <c r="L10" i="32" s="1"/>
  <c r="G10" i="32"/>
  <c r="M9" i="32"/>
  <c r="K9" i="32"/>
  <c r="L9" i="32" s="1"/>
  <c r="G9" i="32"/>
  <c r="M8" i="32"/>
  <c r="K8" i="32"/>
  <c r="L8" i="32" s="1"/>
  <c r="G8" i="32"/>
  <c r="M7" i="32"/>
  <c r="K7" i="32"/>
  <c r="L7" i="32" s="1"/>
  <c r="G7" i="32"/>
  <c r="M6" i="32"/>
  <c r="K6" i="32"/>
  <c r="L6" i="32" s="1"/>
  <c r="G6" i="32"/>
  <c r="M5" i="32"/>
  <c r="K5" i="32"/>
  <c r="L5" i="32" s="1"/>
  <c r="G5" i="32"/>
  <c r="M4" i="32"/>
  <c r="K4" i="32"/>
  <c r="L4" i="32" s="1"/>
  <c r="G4" i="32"/>
  <c r="H32" i="30"/>
  <c r="H37" i="30"/>
  <c r="H35" i="30"/>
  <c r="M24" i="30"/>
  <c r="K24" i="30"/>
  <c r="L24" i="30" s="1"/>
  <c r="G24" i="30"/>
  <c r="M23" i="30"/>
  <c r="L23" i="30"/>
  <c r="K23" i="30"/>
  <c r="G23" i="30"/>
  <c r="M22" i="30"/>
  <c r="L22" i="30"/>
  <c r="K22" i="30"/>
  <c r="G22" i="30"/>
  <c r="M21" i="30"/>
  <c r="L21" i="30"/>
  <c r="K21" i="30"/>
  <c r="G21" i="30"/>
  <c r="M20" i="30"/>
  <c r="L20" i="30"/>
  <c r="K20" i="30"/>
  <c r="G20" i="30"/>
  <c r="M19" i="30"/>
  <c r="L19" i="30"/>
  <c r="K19" i="30"/>
  <c r="G19" i="30"/>
  <c r="M18" i="30"/>
  <c r="L18" i="30"/>
  <c r="K18" i="30"/>
  <c r="G18" i="30"/>
  <c r="M17" i="30"/>
  <c r="L17" i="30"/>
  <c r="K17" i="30"/>
  <c r="G17" i="30"/>
  <c r="M16" i="30"/>
  <c r="L16" i="30"/>
  <c r="K16" i="30"/>
  <c r="G16" i="30"/>
  <c r="M15" i="30"/>
  <c r="L15" i="30"/>
  <c r="K15" i="30"/>
  <c r="G15" i="30"/>
  <c r="M14" i="30"/>
  <c r="L14" i="30"/>
  <c r="K14" i="30"/>
  <c r="G14" i="30"/>
  <c r="M13" i="30"/>
  <c r="L13" i="30"/>
  <c r="K13" i="30"/>
  <c r="G13" i="30"/>
  <c r="M12" i="30"/>
  <c r="L12" i="30"/>
  <c r="K12" i="30"/>
  <c r="G12" i="30"/>
  <c r="M11" i="30"/>
  <c r="L11" i="30"/>
  <c r="K11" i="30"/>
  <c r="G11" i="30"/>
  <c r="M10" i="30"/>
  <c r="L10" i="30"/>
  <c r="K10" i="30"/>
  <c r="G10" i="30"/>
  <c r="M9" i="30"/>
  <c r="L9" i="30"/>
  <c r="K9" i="30"/>
  <c r="G9" i="30"/>
  <c r="M8" i="30"/>
  <c r="L8" i="30"/>
  <c r="K8" i="30"/>
  <c r="G8" i="30"/>
  <c r="M7" i="30"/>
  <c r="L7" i="30"/>
  <c r="K7" i="30"/>
  <c r="G7" i="30"/>
  <c r="M6" i="30"/>
  <c r="L6" i="30"/>
  <c r="K6" i="30"/>
  <c r="G6" i="30"/>
  <c r="M5" i="30"/>
  <c r="L5" i="30"/>
  <c r="K5" i="30"/>
  <c r="G5" i="30"/>
  <c r="M4" i="30"/>
  <c r="L4" i="30"/>
  <c r="K4" i="30"/>
  <c r="G4" i="30"/>
  <c r="M28" i="25" l="1"/>
  <c r="J28" i="25"/>
  <c r="E22" i="25"/>
</calcChain>
</file>

<file path=xl/comments1.xml><?xml version="1.0" encoding="utf-8"?>
<comments xmlns="http://schemas.openxmlformats.org/spreadsheetml/2006/main">
  <authors>
    <author>Author</author>
  </authors>
  <commentList>
    <comment ref="B20" authorId="0" shapeId="0">
      <text>
        <r>
          <rPr>
            <b/>
            <sz val="9"/>
            <color indexed="81"/>
            <rFont val="Tahoma"/>
            <family val="2"/>
          </rPr>
          <t>Kako da dodate naslov osim ručno?
Označite naslov. U traci za formule kucate = i označite ćeliju sa naslovom. Enter.</t>
        </r>
      </text>
    </comment>
  </commentList>
</comments>
</file>

<file path=xl/comments2.xml><?xml version="1.0" encoding="utf-8"?>
<comments xmlns="http://schemas.openxmlformats.org/spreadsheetml/2006/main">
  <authors>
    <author>Author</author>
  </authors>
  <commentList>
    <comment ref="E3" authorId="0" shapeId="0">
      <text>
        <r>
          <rPr>
            <b/>
            <sz val="9"/>
            <color indexed="81"/>
            <rFont val="Tahoma"/>
            <family val="2"/>
          </rPr>
          <t xml:space="preserve">Subjektivna procjena komercijaliste
</t>
        </r>
      </text>
    </comment>
  </commentList>
</comments>
</file>

<file path=xl/comments3.xml><?xml version="1.0" encoding="utf-8"?>
<comments xmlns="http://schemas.openxmlformats.org/spreadsheetml/2006/main">
  <authors>
    <author>Author</author>
  </authors>
  <commentList>
    <comment ref="E3" authorId="0" shapeId="0">
      <text>
        <r>
          <rPr>
            <b/>
            <sz val="9"/>
            <color indexed="81"/>
            <rFont val="Tahoma"/>
            <charset val="1"/>
          </rPr>
          <t xml:space="preserve">Subjektivna procjena komercijaliste
</t>
        </r>
      </text>
    </comment>
  </commentList>
</comments>
</file>

<file path=xl/sharedStrings.xml><?xml version="1.0" encoding="utf-8"?>
<sst xmlns="http://schemas.openxmlformats.org/spreadsheetml/2006/main" count="645" uniqueCount="250">
  <si>
    <t>Primjer:</t>
  </si>
  <si>
    <t>Jan</t>
  </si>
  <si>
    <t>Feb</t>
  </si>
  <si>
    <t>Mar</t>
  </si>
  <si>
    <t>Dijagram (Chart) je način da se grafički predstave numerički podaci.</t>
  </si>
  <si>
    <t>Drugi naziv je i grafikoni (Graphs).</t>
  </si>
  <si>
    <t>Elementi dijagrama</t>
  </si>
  <si>
    <r>
      <t>1. Oblast dijagrama (</t>
    </r>
    <r>
      <rPr>
        <b/>
        <sz val="11"/>
        <color theme="1"/>
        <rFont val="Calibri"/>
        <family val="2"/>
        <scheme val="minor"/>
      </rPr>
      <t>Chart area</t>
    </r>
    <r>
      <rPr>
        <sz val="11"/>
        <color theme="1"/>
        <rFont val="Calibri"/>
        <family val="2"/>
        <scheme val="minor"/>
      </rPr>
      <t>). Cijeli dijagram i svi njegovi elementi</t>
    </r>
  </si>
  <si>
    <r>
      <t>2. Oblast crtanja dijagrama (</t>
    </r>
    <r>
      <rPr>
        <b/>
        <sz val="11"/>
        <color theme="1"/>
        <rFont val="Calibri"/>
        <family val="2"/>
        <scheme val="minor"/>
      </rPr>
      <t>Plot area</t>
    </r>
    <r>
      <rPr>
        <sz val="11"/>
        <color theme="1"/>
        <rFont val="Calibri"/>
        <family val="2"/>
        <scheme val="minor"/>
      </rPr>
      <t xml:space="preserve">). Sam grafikon. </t>
    </r>
  </si>
  <si>
    <t>3. Tačke podataka nacrtane na dijagramu (predstavljene stubićima, tačkama, kružnim isječcima...)</t>
  </si>
  <si>
    <t>4. Horizontalna osa (osa kategorije) X.</t>
  </si>
  <si>
    <t>5. Vertikalna osa (osa vrijednosti) Y.</t>
  </si>
  <si>
    <t xml:space="preserve">6. Legenda dijagrama. </t>
  </si>
  <si>
    <r>
      <t>7. Oznaka podataka (</t>
    </r>
    <r>
      <rPr>
        <b/>
        <sz val="11"/>
        <color theme="1"/>
        <rFont val="Calibri"/>
        <family val="2"/>
        <scheme val="minor"/>
      </rPr>
      <t>Data labe</t>
    </r>
    <r>
      <rPr>
        <sz val="11"/>
        <color theme="1"/>
        <rFont val="Calibri"/>
        <family val="2"/>
        <scheme val="minor"/>
      </rPr>
      <t xml:space="preserve">l). Pokazuje detalje tačke podataka nacrtane na dijagramu. </t>
    </r>
  </si>
  <si>
    <t xml:space="preserve">8. Nazivi dijagrama i osa. </t>
  </si>
  <si>
    <r>
      <rPr>
        <b/>
        <sz val="11"/>
        <color rgb="FFFF0000"/>
        <rFont val="Calibri"/>
        <family val="2"/>
        <scheme val="minor"/>
      </rPr>
      <t>Novi meni</t>
    </r>
    <r>
      <rPr>
        <sz val="11"/>
        <color theme="1"/>
        <rFont val="Calibri"/>
        <family val="2"/>
        <scheme val="minor"/>
      </rPr>
      <t xml:space="preserve"> </t>
    </r>
    <r>
      <rPr>
        <b/>
        <sz val="11"/>
        <color theme="1"/>
        <rFont val="Calibri"/>
        <family val="2"/>
        <scheme val="minor"/>
      </rPr>
      <t>Chart Tools</t>
    </r>
    <r>
      <rPr>
        <sz val="11"/>
        <color theme="1"/>
        <rFont val="Calibri"/>
        <family val="2"/>
        <scheme val="minor"/>
      </rPr>
      <t xml:space="preserve"> sa karticama </t>
    </r>
    <r>
      <rPr>
        <b/>
        <sz val="11"/>
        <color theme="1"/>
        <rFont val="Calibri"/>
        <family val="2"/>
        <scheme val="minor"/>
      </rPr>
      <t>Design, Layout, Format</t>
    </r>
    <r>
      <rPr>
        <sz val="11"/>
        <color theme="1"/>
        <rFont val="Calibri"/>
        <family val="2"/>
        <scheme val="minor"/>
      </rPr>
      <t xml:space="preserve">. </t>
    </r>
  </si>
  <si>
    <t xml:space="preserve">Dijagrami </t>
  </si>
  <si>
    <t>Zadovoljstvo gledalaca prema starosnim grupama</t>
  </si>
  <si>
    <t>Mjesec</t>
  </si>
  <si>
    <t>&lt;25</t>
  </si>
  <si>
    <t>25-45</t>
  </si>
  <si>
    <t>45+</t>
  </si>
  <si>
    <t>Apr</t>
  </si>
  <si>
    <t>May</t>
  </si>
  <si>
    <t>Jun</t>
  </si>
  <si>
    <t xml:space="preserve">Zadatak: </t>
  </si>
  <si>
    <t>Odabrati područje za dijagram B22:E28</t>
  </si>
  <si>
    <t>Vrste dijagrama</t>
  </si>
  <si>
    <t>1. Stubičasti (Column Chart).</t>
  </si>
  <si>
    <t>2. Linijski (Line Chart).</t>
  </si>
  <si>
    <t>3. Kružni (Pie Chart).</t>
  </si>
  <si>
    <t>4. Trakasti (Bar Chart).</t>
  </si>
  <si>
    <t>5. Prostorni (Area Chart).</t>
  </si>
  <si>
    <t>6. XY dijagram (XY Chart) ili raspršeni (Scatter Chart).</t>
  </si>
  <si>
    <t>7. Berzanski (Stock Chart).</t>
  </si>
  <si>
    <t>8. Površinski (Surface Chart).</t>
  </si>
  <si>
    <t>9. Prstenasti (Doughnut Chart).</t>
  </si>
  <si>
    <t>10. Mjehurasti (Bubble Chart).</t>
  </si>
  <si>
    <t>11. Radijalni (Radar Chart).</t>
  </si>
  <si>
    <t xml:space="preserve">Na osnovu istih podataka napravite linijski, kružni i trakasti dijagram. </t>
  </si>
  <si>
    <t>Koji bi od ova četiri (računajući i stubičasti) najbolje predstavio podatke?</t>
  </si>
  <si>
    <t>Napomena:</t>
  </si>
  <si>
    <t>Sve vrijednosti u kružnom dijagramu moraju biti pozitivne, inače ih Excel pretvara u pozitivne</t>
  </si>
  <si>
    <t>i stvara netačnu sliku</t>
  </si>
  <si>
    <t>Ako želite promijeniti format elemenata grafikona, možete samo biranjem jednog po jednog elementa.</t>
  </si>
  <si>
    <t>Elemente birate mišem, tastaturom ili preko Chart Tools - Format - Current Selection</t>
  </si>
  <si>
    <t>Kako promijeniti tip postojećeg dijagrama?</t>
  </si>
  <si>
    <t>Napravite stubičasti dijagram. Smanjite ga</t>
  </si>
  <si>
    <r>
      <t xml:space="preserve">Kako biste označili da se štampa </t>
    </r>
    <r>
      <rPr>
        <b/>
        <sz val="11"/>
        <color theme="1"/>
        <rFont val="Calibri"/>
        <family val="2"/>
        <scheme val="minor"/>
      </rPr>
      <t xml:space="preserve">samo tabelica i grafikon pored nje? </t>
    </r>
  </si>
  <si>
    <t>Umetnite zaglavlje u odabrano područje za štampu - tako da se u gornjem desnom uglu prikazuje naziv radne sveske (knjige).</t>
  </si>
  <si>
    <t>i tako da se u donjem desnom uglu pojavljuje broj stranice.</t>
  </si>
  <si>
    <t>Upišite svoje ime, prezime i broj indeksa u gornji lijevi ugao.</t>
  </si>
  <si>
    <t xml:space="preserve"> Ako imate tabelu koju čine četiri kolone i 1200 redova, a trebate je odštampati tako da </t>
  </si>
  <si>
    <t>na svakoj stranici stoje naslovi (tj. Nazivi kolona tabele) kako biste to uradili?</t>
  </si>
  <si>
    <t>Kako biste ubacili ovaj objekat?</t>
  </si>
  <si>
    <t>Korisno: prečica za datum</t>
  </si>
  <si>
    <t>Osnove vrste formula u Excelu:</t>
  </si>
  <si>
    <t xml:space="preserve">U Excelu postoji 340 funkcija. </t>
  </si>
  <si>
    <r>
      <t>10. Cube funkcije</t>
    </r>
    <r>
      <rPr>
        <sz val="12"/>
        <color theme="1"/>
        <rFont val="Calibri"/>
        <family val="2"/>
        <scheme val="minor"/>
      </rPr>
      <t xml:space="preserve"> – set funkcija za pristup OLAP bazama i dohvatom podataka iz njih.</t>
    </r>
  </si>
  <si>
    <r>
      <t>1. Financijske (</t>
    </r>
    <r>
      <rPr>
        <b/>
        <i/>
        <sz val="12"/>
        <color rgb="FF5F8740"/>
        <rFont val="Calibri"/>
        <family val="2"/>
        <scheme val="minor"/>
      </rPr>
      <t>Financial</t>
    </r>
    <r>
      <rPr>
        <b/>
        <sz val="12"/>
        <color rgb="FF5F8740"/>
        <rFont val="Calibri"/>
        <family val="2"/>
        <scheme val="minor"/>
      </rPr>
      <t>) funkcije</t>
    </r>
    <r>
      <rPr>
        <b/>
        <sz val="12"/>
        <color theme="1"/>
        <rFont val="Calibri"/>
        <family val="2"/>
        <scheme val="minor"/>
      </rPr>
      <t xml:space="preserve"> – služe za izračunavanje različitih finansijskih pokazatelja, kamate, amortizacije, akcijskih indeksa i slično;</t>
    </r>
  </si>
  <si>
    <r>
      <t>2. Funkcije datuma i vremena (</t>
    </r>
    <r>
      <rPr>
        <b/>
        <i/>
        <sz val="12"/>
        <color rgb="FF5F8740"/>
        <rFont val="Calibri"/>
        <family val="2"/>
        <scheme val="minor"/>
      </rPr>
      <t>Date &amp; Time</t>
    </r>
    <r>
      <rPr>
        <b/>
        <sz val="12"/>
        <color rgb="FF5F8740"/>
        <rFont val="Calibri"/>
        <family val="2"/>
        <scheme val="minor"/>
      </rPr>
      <t>)</t>
    </r>
    <r>
      <rPr>
        <b/>
        <sz val="12"/>
        <color theme="1"/>
        <rFont val="Calibri"/>
        <family val="2"/>
        <scheme val="minor"/>
      </rPr>
      <t xml:space="preserve"> – predstavljaju skup funkcija za izračunavanje vremenskih vrijednosti;</t>
    </r>
  </si>
  <si>
    <r>
      <t>3. Matematičke i trigonometrijske funkcije (</t>
    </r>
    <r>
      <rPr>
        <b/>
        <i/>
        <sz val="12"/>
        <color rgb="FF5F8740"/>
        <rFont val="Calibri"/>
        <family val="2"/>
        <scheme val="minor"/>
      </rPr>
      <t>Math &amp; Trig</t>
    </r>
    <r>
      <rPr>
        <b/>
        <sz val="12"/>
        <color rgb="FF5F8740"/>
        <rFont val="Calibri"/>
        <family val="2"/>
        <scheme val="minor"/>
      </rPr>
      <t>)</t>
    </r>
    <r>
      <rPr>
        <b/>
        <sz val="12"/>
        <color theme="1"/>
        <rFont val="Calibri"/>
        <family val="2"/>
        <scheme val="minor"/>
      </rPr>
      <t xml:space="preserve"> – služe za trigonometrijske i algebarske izračune;</t>
    </r>
  </si>
  <si>
    <r>
      <t>4. Funkcije referenci (</t>
    </r>
    <r>
      <rPr>
        <b/>
        <i/>
        <sz val="12"/>
        <color rgb="FF5F8740"/>
        <rFont val="Calibri"/>
        <family val="2"/>
        <scheme val="minor"/>
      </rPr>
      <t>Lookup &amp; Reference</t>
    </r>
    <r>
      <rPr>
        <b/>
        <sz val="12"/>
        <color rgb="FF5F8740"/>
        <rFont val="Calibri"/>
        <family val="2"/>
        <scheme val="minor"/>
      </rPr>
      <t>)</t>
    </r>
    <r>
      <rPr>
        <b/>
        <sz val="12"/>
        <color theme="1"/>
        <rFont val="Calibri"/>
        <family val="2"/>
        <scheme val="minor"/>
      </rPr>
      <t xml:space="preserve"> – služe za baratanje s adresama ćelija i raspona;</t>
    </r>
  </si>
  <si>
    <r>
      <t>5. Funkcije baza podataka (</t>
    </r>
    <r>
      <rPr>
        <b/>
        <i/>
        <sz val="12"/>
        <color rgb="FF5F8740"/>
        <rFont val="Calibri"/>
        <family val="2"/>
        <scheme val="minor"/>
      </rPr>
      <t>Database</t>
    </r>
    <r>
      <rPr>
        <b/>
        <sz val="12"/>
        <color rgb="FF5F8740"/>
        <rFont val="Calibri"/>
        <family val="2"/>
        <scheme val="minor"/>
      </rPr>
      <t>)</t>
    </r>
    <r>
      <rPr>
        <b/>
        <sz val="12"/>
        <color theme="1"/>
        <rFont val="Calibri"/>
        <family val="2"/>
        <scheme val="minor"/>
      </rPr>
      <t xml:space="preserve"> – funkcije koje vrše izračune na vrijednostima koje su formirane u određenu bazu podataka;</t>
    </r>
  </si>
  <si>
    <r>
      <t>6. Tekstualne (</t>
    </r>
    <r>
      <rPr>
        <b/>
        <i/>
        <sz val="12"/>
        <color rgb="FF5F8740"/>
        <rFont val="Calibri"/>
        <family val="2"/>
        <scheme val="minor"/>
      </rPr>
      <t>Text</t>
    </r>
    <r>
      <rPr>
        <b/>
        <sz val="12"/>
        <color rgb="FF5F8740"/>
        <rFont val="Calibri"/>
        <family val="2"/>
        <scheme val="minor"/>
      </rPr>
      <t>) funkcije</t>
    </r>
    <r>
      <rPr>
        <b/>
        <sz val="12"/>
        <color theme="1"/>
        <rFont val="Calibri"/>
        <family val="2"/>
        <scheme val="minor"/>
      </rPr>
      <t xml:space="preserve"> – služe za manipulisanje tekstom;</t>
    </r>
  </si>
  <si>
    <r>
      <t>7. Logičke (</t>
    </r>
    <r>
      <rPr>
        <b/>
        <i/>
        <sz val="12"/>
        <color rgb="FF5F8740"/>
        <rFont val="Calibri"/>
        <family val="2"/>
        <scheme val="minor"/>
      </rPr>
      <t>Logical</t>
    </r>
    <r>
      <rPr>
        <b/>
        <sz val="12"/>
        <color rgb="FF5F8740"/>
        <rFont val="Calibri"/>
        <family val="2"/>
        <scheme val="minor"/>
      </rPr>
      <t>) funkcije</t>
    </r>
    <r>
      <rPr>
        <b/>
        <sz val="12"/>
        <color theme="1"/>
        <rFont val="Calibri"/>
        <family val="2"/>
        <scheme val="minor"/>
      </rPr>
      <t xml:space="preserve"> – funkcije kojima se kreiraju logički izrazi;</t>
    </r>
  </si>
  <si>
    <r>
      <t>8. Informacijske (</t>
    </r>
    <r>
      <rPr>
        <b/>
        <i/>
        <sz val="12"/>
        <color rgb="FF5F8740"/>
        <rFont val="Calibri"/>
        <family val="2"/>
        <scheme val="minor"/>
      </rPr>
      <t>Information</t>
    </r>
    <r>
      <rPr>
        <b/>
        <sz val="12"/>
        <color rgb="FF5F8740"/>
        <rFont val="Calibri"/>
        <family val="2"/>
        <scheme val="minor"/>
      </rPr>
      <t>) funkcije</t>
    </r>
    <r>
      <rPr>
        <b/>
        <sz val="12"/>
        <color theme="1"/>
        <rFont val="Calibri"/>
        <family val="2"/>
        <scheme val="minor"/>
      </rPr>
      <t xml:space="preserve"> – funkcije koje daju podatke o postavkama Excela, sadržaju ćelija, tipu podataka u njima i slično;</t>
    </r>
  </si>
  <si>
    <r>
      <t>9. Inženjerske (</t>
    </r>
    <r>
      <rPr>
        <b/>
        <i/>
        <sz val="12"/>
        <color rgb="FF5F8740"/>
        <rFont val="Calibri"/>
        <family val="2"/>
        <scheme val="minor"/>
      </rPr>
      <t>Engineering</t>
    </r>
    <r>
      <rPr>
        <b/>
        <sz val="12"/>
        <color rgb="FF5F8740"/>
        <rFont val="Calibri"/>
        <family val="2"/>
        <scheme val="minor"/>
      </rPr>
      <t>) funkcije</t>
    </r>
    <r>
      <rPr>
        <b/>
        <sz val="12"/>
        <color theme="1"/>
        <rFont val="Calibri"/>
        <family val="2"/>
        <scheme val="minor"/>
      </rPr>
      <t xml:space="preserve"> – funkcije koje služe za specifične inženjerske proračune;</t>
    </r>
  </si>
  <si>
    <t>Excel šablon.  (Primjer) Kako biste sačuvali dokument kao šablon?</t>
  </si>
  <si>
    <t>Podesite:</t>
  </si>
  <si>
    <t>Da ispod oznaka mjeseca stoji "Posmatrani mjeseci"</t>
  </si>
  <si>
    <t>Da iznad oznake procenta piše "Porocentualno"</t>
  </si>
  <si>
    <t>Da iznad oznake treće ose (tj podataka) stoji "Starost"</t>
  </si>
  <si>
    <t>Na osnovu tabele napravite stubičasti dijagram koji će izgledati ovako (koliko je to dimenzija)</t>
  </si>
  <si>
    <t>Dodajte naslov: Calibri 11, podebljano, "Moj prvi grafikon"</t>
  </si>
  <si>
    <t>Promijenite boju jednog stubića po izboru.</t>
  </si>
  <si>
    <t>Stavite boju oblasti CRVENO i stavite transparentnost na oko 50%</t>
  </si>
  <si>
    <t>Stavite boju oblasti na automatski. Šta se desilo?</t>
  </si>
  <si>
    <t>Uključite opciju kojom se vide procenti iznad stubića.</t>
  </si>
  <si>
    <t>Dodajte linije za treću "dimenziju" starost</t>
  </si>
  <si>
    <t>Korištenje trake sa komandama (Ribbon) preko tastature</t>
  </si>
  <si>
    <t>Alt</t>
  </si>
  <si>
    <t>Pokušajte centrirati ovaj tekst u Excelu</t>
  </si>
  <si>
    <t>"Skraćenice" preko tastature:</t>
  </si>
  <si>
    <t>Ctrl + C</t>
  </si>
  <si>
    <t>kopiranje</t>
  </si>
  <si>
    <t>Ctrl + V</t>
  </si>
  <si>
    <t>lijepljenje</t>
  </si>
  <si>
    <t>Pokazivač formula</t>
  </si>
  <si>
    <t>Saberite brojeve</t>
  </si>
  <si>
    <t>Upotreba opcije SUM</t>
  </si>
  <si>
    <t>Alt + F4</t>
  </si>
  <si>
    <t>Zatvaranje programa</t>
  </si>
  <si>
    <t>Ctrl + S</t>
  </si>
  <si>
    <t>Za spremanje promjena</t>
  </si>
  <si>
    <t>taster F12</t>
  </si>
  <si>
    <t>okvir Save As</t>
  </si>
  <si>
    <t>Promet</t>
  </si>
  <si>
    <t>Kozmetički salon</t>
  </si>
  <si>
    <t>Grad</t>
  </si>
  <si>
    <t>Pozicija</t>
  </si>
  <si>
    <t>Komercijalista</t>
  </si>
  <si>
    <t>Tip salona</t>
  </si>
  <si>
    <t>Konkurencija</t>
  </si>
  <si>
    <t>Radi sa konkurencijom</t>
  </si>
  <si>
    <t>Januar</t>
  </si>
  <si>
    <t>Februar</t>
  </si>
  <si>
    <t>Mart</t>
  </si>
  <si>
    <t>Ukupni promet</t>
  </si>
  <si>
    <t>Tip salona prema prometu</t>
  </si>
  <si>
    <t>Prosječni promet</t>
  </si>
  <si>
    <t>Beauty</t>
  </si>
  <si>
    <t>Banja Luka</t>
  </si>
  <si>
    <t>Centar</t>
  </si>
  <si>
    <t>Darko</t>
  </si>
  <si>
    <t>B</t>
  </si>
  <si>
    <t>Brazil</t>
  </si>
  <si>
    <t>Prnjavor</t>
  </si>
  <si>
    <t>A</t>
  </si>
  <si>
    <t>Doris</t>
  </si>
  <si>
    <t>Bijeljina</t>
  </si>
  <si>
    <t>Petar</t>
  </si>
  <si>
    <t>C</t>
  </si>
  <si>
    <t>Gold</t>
  </si>
  <si>
    <t>Doboj</t>
  </si>
  <si>
    <t>Periferija</t>
  </si>
  <si>
    <t>In Style</t>
  </si>
  <si>
    <t>Sarajevo</t>
  </si>
  <si>
    <t>Ivan</t>
  </si>
  <si>
    <t>Italy</t>
  </si>
  <si>
    <t>Prijedor</t>
  </si>
  <si>
    <t>Zona šetališta</t>
  </si>
  <si>
    <t>Marko</t>
  </si>
  <si>
    <t>Ivona</t>
  </si>
  <si>
    <t>Jana</t>
  </si>
  <si>
    <t>Jasmina</t>
  </si>
  <si>
    <t>Mrkonjić Grad</t>
  </si>
  <si>
    <t>Ljiljana</t>
  </si>
  <si>
    <t>Maja</t>
  </si>
  <si>
    <t>Mia</t>
  </si>
  <si>
    <t>My Style</t>
  </si>
  <si>
    <t>Salon M</t>
  </si>
  <si>
    <t>Sara</t>
  </si>
  <si>
    <t>Shine</t>
  </si>
  <si>
    <t>Studio ljepote</t>
  </si>
  <si>
    <t>Studio S</t>
  </si>
  <si>
    <t>Style</t>
  </si>
  <si>
    <t>Suza</t>
  </si>
  <si>
    <t>Tamara</t>
  </si>
  <si>
    <t>Row Labels</t>
  </si>
  <si>
    <t>Sum of Ukupni promet</t>
  </si>
  <si>
    <t>Grand Total</t>
  </si>
  <si>
    <t>Column Labels</t>
  </si>
  <si>
    <t>(Označimo prvo tabelicu i područje ćelija na kome se nalazi grafikon, Meni Page Layout, Print Area, Set Print Area)</t>
  </si>
  <si>
    <t xml:space="preserve">Zatim idemo na Office dugme, Print, Print Preview. U pregledu prije štampe vidimo izgled. </t>
  </si>
  <si>
    <t xml:space="preserve">Misli se na rad u Footer-u (podnožju) i zaglavlju (Header). Meni Page Layout, Page Setup, kartica Header/Footer, Custom Header. Eksel nam nudi dijaloški prozor sa tri prazna polja(lijevo, centralno, desno) u koja možemo kucati tekst, ili umetnuti broj stranice, datum, vrijeme, naziv radne sveske (dakle, sve ikonice koje se nalaze iznad ove tri prazne rubrike. </t>
  </si>
  <si>
    <t xml:space="preserve">Kartica Page Layout, Page Setup, kartica Sheet (list), Print Titles, Rows to repeat at top, kliknete u polje pored naziva, označite nazive kolona za koje želite da se štampaju na svakom listu, idete na pregled prije štampe. Vidjećete da se na svakom listu (ukoliko je tabela bar na dva lista) štampaju nazivi kolona na vrhu. </t>
  </si>
  <si>
    <t xml:space="preserve">Ekselove šablone možete pronaći: Office dugme, New, Eksel nudi već instalirane šablone. Možemo odabrti jedan i kliknuti na opciju "Create". Otvoriće nam se radna sveska u kojoj ćemo imati odabrani šablon. Možemo odabrati i neke šablone on-line. Ako želimo sačuvati neki dokument kao šablon, dovoljno je da idemo na Office dugme, Save As, u polju Type: odaberemo Excel Template. Odaberemo gdje želimo sačuvati. Eksel će sačuvati radnu svesku kao šablon, s tim da ćemo imati i radnu svesku kao obični Ekselov dokument. </t>
  </si>
  <si>
    <t>(Meni Insert, Smart Art, Dugme Go. Odaberemo oblik i umetnemo).</t>
  </si>
  <si>
    <t>Klik na grafikon, meni Layout, Axis Titles, odabermo horizontalnu osu i položaj teksta koji nam odgovara. U polje sa formulom (dok je označen na grafikonu Axis Titles) možemo kucati naslov. Enter</t>
  </si>
  <si>
    <t>Meni Layout, Axis Titles, odaberemo vertikalnu osu. Dalje je isto kao u prethodno opisanom postupku.</t>
  </si>
  <si>
    <t>Axis Titles, odaberemo treću (posljednju opciju), za "treću" dimenziju.</t>
  </si>
  <si>
    <t xml:space="preserve">Naslov dodajemo na način da označimo grafikon, meni Chart Tools, Layout, Chart Title, odaberemo poziciju naslova, i dok je naslov označen kucamo njegov naziv u traci sa formulama. Enter. </t>
  </si>
  <si>
    <t xml:space="preserve">Da bismo označili samo jedan stubić potrebno je da LTM kliknemo jednom, pa još jednom na željeni stubić, zatim DTM, Format Data Point, opcija Fill (ispuna). Odaberemo boju. OK. </t>
  </si>
  <si>
    <t xml:space="preserve">Označimo grafikon, DTM, Format Chart Area, Fill, Solid Color (odaberemo boju). OK. Vidimo da je boja područja grafikona promijenjena. Ako ponovo dođemo do Format Chart Area i odaberemo opciju Automatsko - Eksel vraća podrazumijevani stil koji je prije postojao (u našem slučaju je odabran jedan od crnih stilova iz menija Dizajn). </t>
  </si>
  <si>
    <t xml:space="preserve">Ovo moramo raditi seriju po seriju. Dakle dovoljan je jedan klik LTM na bilo koji stubić i Eksel označi seriju kojoj stubić pripada. Zatim desni taster miša - Add Data Label. OK. Ponoviti postupak za svaku seriju. </t>
  </si>
  <si>
    <t xml:space="preserve">Layout, Gridlines, klik LTM na posljednju "treću" dimenziju i odaberemo stil linija koji nam odgovara. </t>
  </si>
  <si>
    <t>LKM - lijevi klik miša</t>
  </si>
  <si>
    <t>DKM - desni klik miša</t>
  </si>
  <si>
    <t>PIVOT Tabele</t>
  </si>
  <si>
    <t>Ime</t>
  </si>
  <si>
    <t>Plata</t>
  </si>
  <si>
    <t>Pol</t>
  </si>
  <si>
    <t>Odjeljenje</t>
  </si>
  <si>
    <t>M</t>
  </si>
  <si>
    <t>Magacin</t>
  </si>
  <si>
    <t>Ana</t>
  </si>
  <si>
    <t>Ž</t>
  </si>
  <si>
    <t>Administracija</t>
  </si>
  <si>
    <t>Pero</t>
  </si>
  <si>
    <t>Sanja</t>
  </si>
  <si>
    <t>Marketing</t>
  </si>
  <si>
    <t>Ivana</t>
  </si>
  <si>
    <t>Uprava</t>
  </si>
  <si>
    <t>Mladen</t>
  </si>
  <si>
    <t>Žarko</t>
  </si>
  <si>
    <t>Đorđe</t>
  </si>
  <si>
    <t>Dragana</t>
  </si>
  <si>
    <t>Ratko</t>
  </si>
  <si>
    <t>Danijela</t>
  </si>
  <si>
    <t>Stanko</t>
  </si>
  <si>
    <t>Veljko</t>
  </si>
  <si>
    <t>Dejan</t>
  </si>
  <si>
    <t>Sum of Plata</t>
  </si>
  <si>
    <t>Pivot tabela - prihod komercijalista po gradovima</t>
  </si>
  <si>
    <t>U G40</t>
  </si>
  <si>
    <t>Koliko iznosi najveći promet po gradu? (upotrijebite odgovarajuću funkciju za podatke u pivot tabeli)</t>
  </si>
  <si>
    <t>U G50</t>
  </si>
  <si>
    <t>a</t>
  </si>
  <si>
    <t>Koji komercijalista je ostvario najveći ukupan promet i koliko on iznosi? (iz pivota)</t>
  </si>
  <si>
    <t>Koliko iznosi prihod po gradovima u salonima u kojima treba raditi promotivne aktivnosti i u salonima u kojima prihod zadovoljava?</t>
  </si>
  <si>
    <t>Iz pivot tabele izdvojite samo podatke za Banja Luku, Bijeljinu i Doboj. (check)</t>
  </si>
  <si>
    <t>U ćeliju K39</t>
  </si>
  <si>
    <t>Pivot tabela 2 - prihod komercijalista prema tipu salona dobijenom analizoma prihoda</t>
  </si>
  <si>
    <t>Koji tip salona daje najviše prihoda? (Iz pivot)</t>
  </si>
  <si>
    <t>A kateg.</t>
  </si>
  <si>
    <t>U polje K48</t>
  </si>
  <si>
    <t>Promot.akt.</t>
  </si>
  <si>
    <t>Zad.</t>
  </si>
  <si>
    <t>Ctrl + A</t>
  </si>
  <si>
    <t>selektuje sve</t>
  </si>
  <si>
    <r>
      <t xml:space="preserve">(Ctrl + ;) na našoj tastaturi </t>
    </r>
    <r>
      <rPr>
        <b/>
        <sz val="14"/>
        <color rgb="FF00B050"/>
        <rFont val="Calibri"/>
        <family val="2"/>
        <scheme val="minor"/>
      </rPr>
      <t>Ctrl</t>
    </r>
    <r>
      <rPr>
        <b/>
        <sz val="14"/>
        <color theme="1"/>
        <rFont val="Calibri"/>
        <family val="2"/>
        <scheme val="minor"/>
      </rPr>
      <t xml:space="preserve"> +</t>
    </r>
    <r>
      <rPr>
        <b/>
        <sz val="14"/>
        <color rgb="FF00B050"/>
        <rFont val="Calibri"/>
        <family val="2"/>
        <scheme val="minor"/>
      </rPr>
      <t xml:space="preserve"> Shift</t>
    </r>
    <r>
      <rPr>
        <b/>
        <sz val="14"/>
        <color theme="1"/>
        <rFont val="Calibri"/>
        <family val="2"/>
        <scheme val="minor"/>
      </rPr>
      <t xml:space="preserve"> +</t>
    </r>
    <r>
      <rPr>
        <b/>
        <sz val="14"/>
        <color rgb="FF00B050"/>
        <rFont val="Calibri"/>
        <family val="2"/>
        <scheme val="minor"/>
      </rPr>
      <t xml:space="preserve"> ;</t>
    </r>
  </si>
  <si>
    <t>Opcija</t>
  </si>
  <si>
    <t>Fortmat as Table</t>
  </si>
  <si>
    <t>Prvi zadatak je da formatiramo kao tabelu podatke ispod</t>
  </si>
  <si>
    <t>Drugi zadatak je da formatiramo kao tabelu obim podataka označen borderom</t>
  </si>
  <si>
    <t>Kupac</t>
  </si>
  <si>
    <t>P. A. Zdravlje</t>
  </si>
  <si>
    <t>P. A. Nović</t>
  </si>
  <si>
    <t>Eko Plan</t>
  </si>
  <si>
    <t>P. A Goldi</t>
  </si>
  <si>
    <t>Moj veterinar</t>
  </si>
  <si>
    <t>VA Dr Stajčić</t>
  </si>
  <si>
    <t>PA Vinčić</t>
  </si>
  <si>
    <t>PA Europan</t>
  </si>
  <si>
    <t>Simić</t>
  </si>
  <si>
    <t>Veterinarska klinika Novak</t>
  </si>
  <si>
    <t>Veterinarska ambulanta Lunja</t>
  </si>
  <si>
    <t>Poljo apoteke</t>
  </si>
  <si>
    <t>PA Semenka</t>
  </si>
  <si>
    <t>PA PlanPlus</t>
  </si>
  <si>
    <t>PA Ratar</t>
  </si>
  <si>
    <t>Poljoprivredna apoteka</t>
  </si>
  <si>
    <t>PA Jasen</t>
  </si>
  <si>
    <t>Zemljoradnja</t>
  </si>
  <si>
    <t>PA Euro vrt</t>
  </si>
  <si>
    <t>Zadatak:</t>
  </si>
  <si>
    <t>Na radnom listu Pivot_grafikoni prikazati sljedeće pivot grafikone:</t>
  </si>
  <si>
    <t>Ukupan promet preduzeća prema komercijalistima (prihvatiti prvi predloženi dijagram)</t>
  </si>
  <si>
    <t xml:space="preserve">Prihod svakog od komercijalista prema tipu salona (A, B, C). </t>
  </si>
  <si>
    <t xml:space="preserve">Broj salona u Centru, Periferiji i Zoni šetališta zavisno od tipa salona (A, B, C) kojem pripadaju. </t>
  </si>
  <si>
    <t>Linijskim dijagramom prikazati prihod salona prema kategorijama A, B, C za mjesec januar, februar i mart.</t>
  </si>
  <si>
    <t xml:space="preserve">Kružnim dijagramom prikazati učešće svakog grada u ukupnim prihododima. </t>
  </si>
  <si>
    <t>Stubičastim dijagramom prikazati strukturu prometa svakog od komercijalista (u apsolutnoj vrijednosti) za prva tri mjeseca.</t>
  </si>
  <si>
    <t xml:space="preserve">Trakstim dijagramom prikazati promet po gradovima za prva tri mjeseca poslovanja. </t>
  </si>
  <si>
    <t>Count of Kozmetički salon</t>
  </si>
  <si>
    <t>Values</t>
  </si>
  <si>
    <t>Sum of Januar</t>
  </si>
  <si>
    <t>Sum of Februar</t>
  </si>
  <si>
    <t>Sum of Mart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</si>
</sst>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b/>
      <sz val="12"/>
      <color rgb="FFFF0000"/>
      <name val="Calibri"/>
      <family val="2"/>
      <scheme val="minor"/>
    </font>
    <font>
      <b/>
      <sz val="11"/>
      <color rgb="FFFF0000"/>
      <name val="Calibri"/>
      <family val="2"/>
      <scheme val="minor"/>
    </font>
    <font>
      <b/>
      <sz val="12"/>
      <color rgb="FF5F8740"/>
      <name val="Calibri"/>
      <family val="2"/>
      <scheme val="minor"/>
    </font>
    <font>
      <b/>
      <i/>
      <sz val="12"/>
      <color rgb="FF5F8740"/>
      <name val="Calibri"/>
      <family val="2"/>
      <scheme val="minor"/>
    </font>
    <font>
      <sz val="12"/>
      <color theme="1"/>
      <name val="Calibri"/>
      <family val="2"/>
      <scheme val="minor"/>
    </font>
    <font>
      <b/>
      <sz val="14"/>
      <color theme="1"/>
      <name val="Calibri"/>
      <family val="2"/>
      <scheme val="minor"/>
    </font>
    <font>
      <b/>
      <sz val="12"/>
      <color theme="1"/>
      <name val="Calibri"/>
      <family val="2"/>
      <charset val="238"/>
      <scheme val="minor"/>
    </font>
    <font>
      <b/>
      <sz val="12"/>
      <color rgb="FFFF0000"/>
      <name val="Calibri"/>
      <family val="2"/>
      <charset val="238"/>
      <scheme val="minor"/>
    </font>
    <font>
      <sz val="11"/>
      <color rgb="FF7030A0"/>
      <name val="Calibri"/>
      <family val="2"/>
      <scheme val="minor"/>
    </font>
    <font>
      <b/>
      <sz val="14"/>
      <color rgb="FF7030A0"/>
      <name val="Calibri"/>
      <family val="2"/>
      <charset val="238"/>
      <scheme val="minor"/>
    </font>
    <font>
      <b/>
      <sz val="14"/>
      <color theme="1"/>
      <name val="Calibri"/>
      <family val="2"/>
      <charset val="238"/>
      <scheme val="minor"/>
    </font>
    <font>
      <b/>
      <sz val="16"/>
      <color rgb="FFFF0000"/>
      <name val="Calibri"/>
      <family val="2"/>
      <charset val="238"/>
      <scheme val="minor"/>
    </font>
    <font>
      <b/>
      <sz val="14"/>
      <color rgb="FF00B050"/>
      <name val="Calibri"/>
      <family val="2"/>
      <scheme val="minor"/>
    </font>
    <font>
      <b/>
      <i/>
      <sz val="14"/>
      <color theme="4" tint="-0.249977111117893"/>
      <name val="Calibri"/>
      <family val="2"/>
      <scheme val="minor"/>
    </font>
    <font>
      <i/>
      <sz val="12"/>
      <color theme="1"/>
      <name val="Calibri"/>
      <family val="2"/>
      <scheme val="minor"/>
    </font>
    <font>
      <b/>
      <i/>
      <sz val="14"/>
      <color rgb="FF7030A0"/>
      <name val="Calibri"/>
      <family val="2"/>
      <scheme val="minor"/>
    </font>
    <font>
      <b/>
      <sz val="18"/>
      <color rgb="FF7030A0"/>
      <name val="Calibri"/>
      <family val="2"/>
      <charset val="238"/>
      <scheme val="minor"/>
    </font>
    <font>
      <b/>
      <sz val="9"/>
      <color indexed="81"/>
      <name val="Tahoma"/>
      <charset val="1"/>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66"/>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0" fillId="0" borderId="1" xfId="0" applyBorder="1"/>
    <xf numFmtId="14" fontId="0" fillId="0" borderId="0" xfId="0" applyNumberFormat="1"/>
    <xf numFmtId="0" fontId="1" fillId="0" borderId="0" xfId="0" applyFont="1"/>
    <xf numFmtId="0" fontId="0" fillId="0" borderId="0" xfId="0" applyNumberFormat="1"/>
    <xf numFmtId="0" fontId="0" fillId="0" borderId="0" xfId="0" applyAlignment="1">
      <alignment horizontal="left"/>
    </xf>
    <xf numFmtId="0" fontId="0" fillId="0" borderId="0" xfId="0"/>
    <xf numFmtId="0" fontId="0" fillId="0" borderId="0" xfId="0"/>
    <xf numFmtId="0" fontId="0" fillId="0" borderId="0" xfId="0"/>
    <xf numFmtId="0" fontId="4" fillId="0" borderId="0" xfId="0" applyFont="1"/>
    <xf numFmtId="9" fontId="0" fillId="0" borderId="1" xfId="0" applyNumberFormat="1" applyBorder="1"/>
    <xf numFmtId="0" fontId="0" fillId="2" borderId="1" xfId="0" applyFill="1" applyBorder="1" applyAlignment="1">
      <alignment horizontal="center" vertical="center"/>
    </xf>
    <xf numFmtId="0" fontId="0" fillId="0" borderId="0" xfId="0"/>
    <xf numFmtId="0" fontId="0" fillId="0" borderId="0" xfId="0"/>
    <xf numFmtId="0" fontId="0" fillId="0" borderId="2" xfId="0" applyFill="1" applyBorder="1" applyAlignment="1">
      <alignment horizontal="left" vertical="center"/>
    </xf>
    <xf numFmtId="0" fontId="0" fillId="2" borderId="0" xfId="0" applyFill="1"/>
    <xf numFmtId="0" fontId="9" fillId="0" borderId="0" xfId="0" applyFont="1"/>
    <xf numFmtId="0" fontId="0" fillId="0" borderId="0" xfId="0"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3" borderId="1" xfId="0" applyFont="1" applyFill="1" applyBorder="1" applyAlignment="1">
      <alignment horizontal="center" vertical="center" wrapText="1"/>
    </xf>
    <xf numFmtId="0" fontId="0" fillId="0" borderId="0" xfId="0" applyAlignment="1">
      <alignment wrapText="1"/>
    </xf>
    <xf numFmtId="3" fontId="0" fillId="0" borderId="0" xfId="0" applyNumberFormat="1"/>
    <xf numFmtId="0" fontId="11" fillId="0" borderId="0" xfId="0" applyFont="1"/>
    <xf numFmtId="0" fontId="13" fillId="0" borderId="0" xfId="0" applyFont="1"/>
    <xf numFmtId="0" fontId="14" fillId="0" borderId="0" xfId="0" applyFont="1"/>
    <xf numFmtId="0" fontId="15" fillId="0" borderId="0" xfId="0" applyFont="1" applyFill="1"/>
    <xf numFmtId="0" fontId="0" fillId="12" borderId="1" xfId="0" applyFill="1" applyBorder="1"/>
    <xf numFmtId="0" fontId="0" fillId="0" borderId="0" xfId="0" applyAlignment="1">
      <alignment horizontal="center" vertical="center"/>
    </xf>
    <xf numFmtId="0" fontId="0" fillId="0" borderId="0" xfId="0" pivotButton="1"/>
    <xf numFmtId="0" fontId="18" fillId="0" borderId="0" xfId="0" applyFont="1"/>
    <xf numFmtId="0" fontId="0" fillId="0" borderId="7" xfId="0" applyBorder="1"/>
    <xf numFmtId="0" fontId="0" fillId="0" borderId="6" xfId="0" applyBorder="1"/>
    <xf numFmtId="0" fontId="0" fillId="0" borderId="8" xfId="0" applyBorder="1"/>
    <xf numFmtId="0" fontId="0" fillId="0" borderId="0" xfId="0" applyBorder="1"/>
    <xf numFmtId="0" fontId="0" fillId="0" borderId="2" xfId="0" applyBorder="1"/>
    <xf numFmtId="0" fontId="0" fillId="0" borderId="9" xfId="0" applyBorder="1"/>
    <xf numFmtId="0" fontId="0" fillId="0" borderId="10" xfId="0" applyBorder="1"/>
    <xf numFmtId="0" fontId="0" fillId="0" borderId="11" xfId="0" applyBorder="1"/>
    <xf numFmtId="0" fontId="0" fillId="0" borderId="12" xfId="0" applyBorder="1"/>
    <xf numFmtId="0" fontId="19" fillId="0" borderId="0" xfId="0" applyFont="1"/>
    <xf numFmtId="0" fontId="20" fillId="0" borderId="0" xfId="0" applyFont="1"/>
    <xf numFmtId="0" fontId="6"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center"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5" borderId="0" xfId="0" applyFont="1" applyFill="1" applyAlignment="1">
      <alignment horizontal="left" vertical="top" wrapText="1"/>
    </xf>
    <xf numFmtId="0" fontId="10" fillId="6" borderId="1" xfId="0" applyFont="1" applyFill="1" applyBorder="1" applyAlignment="1">
      <alignment horizontal="left" vertical="top" wrapText="1"/>
    </xf>
    <xf numFmtId="0" fontId="0" fillId="0" borderId="1" xfId="0" applyBorder="1" applyAlignment="1">
      <alignment horizontal="left" vertical="center"/>
    </xf>
    <xf numFmtId="0" fontId="0" fillId="6" borderId="0" xfId="0" applyFill="1" applyAlignment="1">
      <alignment horizontal="left" vertical="top" wrapText="1"/>
    </xf>
    <xf numFmtId="0" fontId="0" fillId="11" borderId="0" xfId="0" applyFill="1" applyAlignment="1">
      <alignment horizontal="left" vertical="top"/>
    </xf>
    <xf numFmtId="0" fontId="12" fillId="6" borderId="1" xfId="0" applyFont="1" applyFill="1" applyBorder="1" applyAlignment="1">
      <alignment horizontal="left" vertical="top" wrapText="1"/>
    </xf>
    <xf numFmtId="0" fontId="12" fillId="7"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9" borderId="6" xfId="0" applyFill="1" applyBorder="1" applyAlignment="1">
      <alignment horizontal="left" vertical="top" wrapText="1"/>
    </xf>
    <xf numFmtId="0" fontId="0" fillId="10" borderId="0" xfId="0" applyFill="1" applyAlignment="1">
      <alignment horizontal="left" vertical="top"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center"/>
    </xf>
    <xf numFmtId="0" fontId="17" fillId="11" borderId="0" xfId="0" applyFont="1" applyFill="1" applyAlignment="1">
      <alignment horizontal="left"/>
    </xf>
  </cellXfs>
  <cellStyles count="1">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'Grafikoni i teorija'!$B$20:$E$20</c:f>
          <c:strCache>
            <c:ptCount val="4"/>
            <c:pt idx="0">
              <c:v>Zadovoljstvo gledalaca prema starosnim grupama</c:v>
            </c:pt>
          </c:strCache>
        </c:strRef>
      </c:tx>
      <c:layout/>
      <c:overlay val="0"/>
      <c:txPr>
        <a:bodyPr/>
        <a:lstStyle/>
        <a:p>
          <a:pPr>
            <a:defRPr lang="en-US" sz="1200"/>
          </a:pPr>
          <a:endParaRPr lang="en-US"/>
        </a:p>
      </c:txPr>
    </c:title>
    <c:autoTitleDeleted val="0"/>
    <c:plotArea>
      <c:layout/>
      <c:barChart>
        <c:barDir val="col"/>
        <c:grouping val="clustered"/>
        <c:varyColors val="0"/>
        <c:ser>
          <c:idx val="0"/>
          <c:order val="0"/>
          <c:tx>
            <c:strRef>
              <c:f>'Grafikoni i teorija'!$C$22</c:f>
              <c:strCache>
                <c:ptCount val="1"/>
                <c:pt idx="0">
                  <c:v>&lt;25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er>
        <c:ser>
          <c:idx val="1"/>
          <c:order val="1"/>
          <c:tx>
            <c:strRef>
              <c:f>'Grafikoni i teorija'!$D$22</c:f>
              <c:strCache>
                <c:ptCount val="1"/>
                <c:pt idx="0">
                  <c:v>25-45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er>
        <c:ser>
          <c:idx val="2"/>
          <c:order val="2"/>
          <c:tx>
            <c:strRef>
              <c:f>'Grafikoni i teorija'!$E$22</c:f>
              <c:strCache>
                <c:ptCount val="1"/>
                <c:pt idx="0">
                  <c:v>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er>
        <c:dLbls>
          <c:showLegendKey val="0"/>
          <c:showVal val="0"/>
          <c:showCatName val="0"/>
          <c:showSerName val="0"/>
          <c:showPercent val="0"/>
          <c:showBubbleSize val="0"/>
        </c:dLbls>
        <c:gapWidth val="150"/>
        <c:axId val="-324607536"/>
        <c:axId val="-324613520"/>
      </c:barChart>
      <c:catAx>
        <c:axId val="-324607536"/>
        <c:scaling>
          <c:orientation val="minMax"/>
        </c:scaling>
        <c:delete val="0"/>
        <c:axPos val="b"/>
        <c:numFmt formatCode="General" sourceLinked="0"/>
        <c:majorTickMark val="none"/>
        <c:minorTickMark val="none"/>
        <c:tickLblPos val="nextTo"/>
        <c:txPr>
          <a:bodyPr/>
          <a:lstStyle/>
          <a:p>
            <a:pPr>
              <a:defRPr lang="en-US"/>
            </a:pPr>
            <a:endParaRPr lang="en-US"/>
          </a:p>
        </c:txPr>
        <c:crossAx val="-324613520"/>
        <c:crosses val="autoZero"/>
        <c:auto val="1"/>
        <c:lblAlgn val="ctr"/>
        <c:lblOffset val="100"/>
        <c:noMultiLvlLbl val="0"/>
      </c:catAx>
      <c:valAx>
        <c:axId val="-324613520"/>
        <c:scaling>
          <c:orientation val="minMax"/>
        </c:scaling>
        <c:delete val="0"/>
        <c:axPos val="l"/>
        <c:majorGridlines/>
        <c:numFmt formatCode="0%" sourceLinked="1"/>
        <c:majorTickMark val="none"/>
        <c:minorTickMark val="none"/>
        <c:tickLblPos val="nextTo"/>
        <c:txPr>
          <a:bodyPr/>
          <a:lstStyle/>
          <a:p>
            <a:pPr>
              <a:defRPr lang="en-US"/>
            </a:pPr>
            <a:endParaRPr lang="en-US"/>
          </a:p>
        </c:txPr>
        <c:crossAx val="-324607536"/>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marker>
          <c:symbol val="none"/>
        </c:marker>
      </c:pivotFmt>
      <c:pivotFmt>
        <c:idx val="1"/>
        <c:marker>
          <c:symbol val="none"/>
        </c:marker>
      </c:pivotFmt>
      <c:pivotFmt>
        <c:idx val="2"/>
        <c:marker>
          <c:symbol val="none"/>
        </c:marker>
      </c:pivotFmt>
    </c:pivotFmts>
    <c:plotArea>
      <c:layout/>
      <c:lineChart>
        <c:grouping val="standard"/>
        <c:varyColors val="0"/>
        <c:ser>
          <c:idx val="0"/>
          <c:order val="0"/>
          <c:tx>
            <c:v>Sum of Januar</c:v>
          </c:tx>
          <c:marker>
            <c:symbol val="none"/>
          </c:marker>
          <c:cat>
            <c:strLit>
              <c:ptCount val="3"/>
              <c:pt idx="0">
                <c:v>A</c:v>
              </c:pt>
              <c:pt idx="1">
                <c:v>B</c:v>
              </c:pt>
              <c:pt idx="2">
                <c:v>C</c:v>
              </c:pt>
            </c:strLit>
          </c:cat>
          <c:val>
            <c:numLit>
              <c:formatCode>General</c:formatCode>
              <c:ptCount val="3"/>
              <c:pt idx="0">
                <c:v>7283</c:v>
              </c:pt>
              <c:pt idx="1">
                <c:v>6996</c:v>
              </c:pt>
              <c:pt idx="2">
                <c:v>836</c:v>
              </c:pt>
            </c:numLit>
          </c:val>
          <c:smooth val="0"/>
        </c:ser>
        <c:ser>
          <c:idx val="1"/>
          <c:order val="1"/>
          <c:tx>
            <c:v>Sum of Februar</c:v>
          </c:tx>
          <c:marker>
            <c:symbol val="none"/>
          </c:marker>
          <c:cat>
            <c:strLit>
              <c:ptCount val="3"/>
              <c:pt idx="0">
                <c:v>A</c:v>
              </c:pt>
              <c:pt idx="1">
                <c:v>B</c:v>
              </c:pt>
              <c:pt idx="2">
                <c:v>C</c:v>
              </c:pt>
            </c:strLit>
          </c:cat>
          <c:val>
            <c:numLit>
              <c:formatCode>General</c:formatCode>
              <c:ptCount val="3"/>
              <c:pt idx="0">
                <c:v>8806</c:v>
              </c:pt>
              <c:pt idx="1">
                <c:v>6668</c:v>
              </c:pt>
              <c:pt idx="2">
                <c:v>774</c:v>
              </c:pt>
            </c:numLit>
          </c:val>
          <c:smooth val="0"/>
        </c:ser>
        <c:ser>
          <c:idx val="2"/>
          <c:order val="2"/>
          <c:tx>
            <c:v>Sum of Mart</c:v>
          </c:tx>
          <c:marker>
            <c:symbol val="none"/>
          </c:marker>
          <c:cat>
            <c:strLit>
              <c:ptCount val="3"/>
              <c:pt idx="0">
                <c:v>A</c:v>
              </c:pt>
              <c:pt idx="1">
                <c:v>B</c:v>
              </c:pt>
              <c:pt idx="2">
                <c:v>C</c:v>
              </c:pt>
            </c:strLit>
          </c:cat>
          <c:val>
            <c:numLit>
              <c:formatCode>General</c:formatCode>
              <c:ptCount val="3"/>
              <c:pt idx="0">
                <c:v>7329</c:v>
              </c:pt>
              <c:pt idx="1">
                <c:v>5364</c:v>
              </c:pt>
              <c:pt idx="2">
                <c:v>672</c:v>
              </c:pt>
            </c:numLit>
          </c:val>
          <c:smooth val="0"/>
        </c:ser>
        <c:dLbls>
          <c:showLegendKey val="0"/>
          <c:showVal val="0"/>
          <c:showCatName val="0"/>
          <c:showSerName val="0"/>
          <c:showPercent val="0"/>
          <c:showBubbleSize val="0"/>
        </c:dLbls>
        <c:smooth val="0"/>
        <c:axId val="-101350592"/>
        <c:axId val="-101354944"/>
      </c:lineChart>
      <c:catAx>
        <c:axId val="-101350592"/>
        <c:scaling>
          <c:orientation val="minMax"/>
        </c:scaling>
        <c:delete val="0"/>
        <c:axPos val="b"/>
        <c:numFmt formatCode="General" sourceLinked="0"/>
        <c:majorTickMark val="out"/>
        <c:minorTickMark val="none"/>
        <c:tickLblPos val="nextTo"/>
        <c:txPr>
          <a:bodyPr/>
          <a:lstStyle/>
          <a:p>
            <a:pPr>
              <a:defRPr lang="en-US"/>
            </a:pPr>
            <a:endParaRPr lang="en-US"/>
          </a:p>
        </c:txPr>
        <c:crossAx val="-101354944"/>
        <c:crosses val="autoZero"/>
        <c:auto val="1"/>
        <c:lblAlgn val="ctr"/>
        <c:lblOffset val="100"/>
        <c:noMultiLvlLbl val="0"/>
      </c:catAx>
      <c:valAx>
        <c:axId val="-101354944"/>
        <c:scaling>
          <c:orientation val="minMax"/>
        </c:scaling>
        <c:delete val="0"/>
        <c:axPos val="l"/>
        <c:majorGridlines/>
        <c:numFmt formatCode="General" sourceLinked="1"/>
        <c:majorTickMark val="out"/>
        <c:minorTickMark val="none"/>
        <c:tickLblPos val="nextTo"/>
        <c:txPr>
          <a:bodyPr/>
          <a:lstStyle/>
          <a:p>
            <a:pPr>
              <a:defRPr lang="en-US"/>
            </a:pPr>
            <a:endParaRPr lang="en-US"/>
          </a:p>
        </c:txPr>
        <c:crossAx val="-101350592"/>
        <c:crosses val="autoZero"/>
        <c:crossBetween val="between"/>
      </c:valAx>
    </c:plotArea>
    <c:legend>
      <c:legendPos val="r"/>
      <c:overlay val="0"/>
      <c:txPr>
        <a:bodyPr/>
        <a:lstStyle/>
        <a:p>
          <a:pPr>
            <a:defRPr lang="en-U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lang="en-US"/>
            </a:pPr>
            <a:r>
              <a:rPr lang="en-US"/>
              <a:t>Ukupan promet po gradovima</a:t>
            </a:r>
          </a:p>
        </c:rich>
      </c:tx>
      <c:overlay val="0"/>
    </c:title>
    <c:autoTitleDeleted val="0"/>
    <c:pivotFmts>
      <c:pivotFmt>
        <c:idx val="0"/>
        <c:marker>
          <c:symbol val="none"/>
        </c:marker>
        <c:dLbl>
          <c:idx val="0"/>
          <c:dLblPos val="outEnd"/>
          <c:showLegendKey val="0"/>
          <c:showVal val="0"/>
          <c:showCatName val="0"/>
          <c:showSerName val="0"/>
          <c:showPercent val="1"/>
          <c:showBubbleSize val="0"/>
          <c:extLst>
            <c:ext xmlns:c15="http://schemas.microsoft.com/office/drawing/2012/chart" uri="{CE6537A1-D6FC-4f65-9D91-7224C49458BB}"/>
          </c:extLst>
        </c:dLbl>
      </c:pivotFmt>
    </c:pivotFmts>
    <c:view3D>
      <c:rotX val="15"/>
      <c:rotY val="0"/>
      <c:rAngAx val="0"/>
      <c:perspective val="0"/>
    </c:view3D>
    <c:floor>
      <c:thickness val="0"/>
    </c:floor>
    <c:sideWall>
      <c:thickness val="0"/>
    </c:sideWall>
    <c:backWall>
      <c:thickness val="0"/>
    </c:backWall>
    <c:plotArea>
      <c:layout/>
      <c:pie3DChart>
        <c:varyColors val="1"/>
        <c:ser>
          <c:idx val="0"/>
          <c:order val="0"/>
          <c:tx>
            <c:v>Total</c:v>
          </c:tx>
          <c:dLbls>
            <c:spPr>
              <a:noFill/>
              <a:ln>
                <a:noFill/>
              </a:ln>
              <a:effectLst/>
            </c:spPr>
            <c:txPr>
              <a:bodyPr/>
              <a:lstStyle/>
              <a:p>
                <a:pPr>
                  <a:defRPr lang="en-US"/>
                </a:pPr>
                <a:endParaRPr lang="en-US"/>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Lit>
              <c:ptCount val="7"/>
              <c:pt idx="0">
                <c:v>Banja Luka</c:v>
              </c:pt>
              <c:pt idx="1">
                <c:v>Bijeljina</c:v>
              </c:pt>
              <c:pt idx="2">
                <c:v>Doboj</c:v>
              </c:pt>
              <c:pt idx="3">
                <c:v>Mrkonjić Grad</c:v>
              </c:pt>
              <c:pt idx="4">
                <c:v>Prijedor</c:v>
              </c:pt>
              <c:pt idx="5">
                <c:v>Prnjavor</c:v>
              </c:pt>
              <c:pt idx="6">
                <c:v>Sarajevo</c:v>
              </c:pt>
            </c:strLit>
          </c:cat>
          <c:val>
            <c:numLit>
              <c:formatCode>General</c:formatCode>
              <c:ptCount val="7"/>
              <c:pt idx="0">
                <c:v>4730</c:v>
              </c:pt>
              <c:pt idx="1">
                <c:v>2874</c:v>
              </c:pt>
              <c:pt idx="2">
                <c:v>7373</c:v>
              </c:pt>
              <c:pt idx="3">
                <c:v>5180</c:v>
              </c:pt>
              <c:pt idx="4">
                <c:v>10326</c:v>
              </c:pt>
              <c:pt idx="5">
                <c:v>5212</c:v>
              </c:pt>
              <c:pt idx="6">
                <c:v>9033</c:v>
              </c:pt>
            </c:numLit>
          </c:val>
        </c:ser>
        <c:dLbls>
          <c:showLegendKey val="0"/>
          <c:showVal val="0"/>
          <c:showCatName val="0"/>
          <c:showSerName val="0"/>
          <c:showPercent val="0"/>
          <c:showBubbleSize val="0"/>
          <c:showLeaderLines val="0"/>
        </c:dLbls>
      </c:pie3DChart>
    </c:plotArea>
    <c:legend>
      <c:legendPos val="r"/>
      <c:overlay val="0"/>
      <c:txPr>
        <a:bodyPr/>
        <a:lstStyle/>
        <a:p>
          <a:pPr>
            <a:defRPr lang="en-US"/>
          </a:pPr>
          <a:endParaRPr lang="en-US"/>
        </a:p>
      </c:txPr>
    </c:legend>
    <c:plotVisOnly val="1"/>
    <c:dispBlanksAs val="zero"/>
    <c:showDLblsOverMax val="0"/>
  </c:chart>
  <c:printSettings>
    <c:headerFooter/>
    <c:pageMargins b="0.75000000000000211" l="0.70000000000000062" r="0.70000000000000062" t="0.750000000000002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pivotFmt>
      <c:pivotFmt>
        <c:idx val="36"/>
        <c:marker>
          <c:symbol val="none"/>
        </c:marker>
      </c:pivotFmt>
      <c:pivotFmt>
        <c:idx val="37"/>
        <c:marker>
          <c:symbol val="none"/>
        </c:marker>
      </c:pivotFmt>
      <c:pivotFmt>
        <c:idx val="38"/>
        <c:marker>
          <c:symbol val="none"/>
        </c:marker>
      </c:pivotFmt>
      <c:pivotFmt>
        <c:idx val="39"/>
        <c:marker>
          <c:symbol val="none"/>
        </c:marker>
      </c:pivotFmt>
      <c:pivotFmt>
        <c:idx val="40"/>
        <c:marker>
          <c:symbol val="none"/>
        </c:marker>
      </c:pivotFmt>
      <c:pivotFmt>
        <c:idx val="41"/>
        <c:marker>
          <c:symbol val="none"/>
        </c:marker>
      </c:pivotFmt>
      <c:pivotFmt>
        <c:idx val="42"/>
        <c:marker>
          <c:symbol val="none"/>
        </c:marker>
      </c:pivotFmt>
      <c:pivotFmt>
        <c:idx val="43"/>
        <c:marker>
          <c:symbol val="none"/>
        </c:marker>
      </c:pivotFmt>
      <c:pivotFmt>
        <c:idx val="44"/>
        <c:marker>
          <c:symbol val="none"/>
        </c:marker>
      </c:pivotFmt>
      <c:pivotFmt>
        <c:idx val="45"/>
        <c:marker>
          <c:symbol val="none"/>
        </c:marker>
      </c:pivotFmt>
      <c:pivotFmt>
        <c:idx val="46"/>
        <c:marker>
          <c:symbol val="none"/>
        </c:marker>
      </c:pivotFmt>
      <c:pivotFmt>
        <c:idx val="47"/>
        <c:marker>
          <c:symbol val="none"/>
        </c:marker>
      </c:pivotFmt>
      <c:pivotFmt>
        <c:idx val="48"/>
        <c:marker>
          <c:symbol val="none"/>
        </c:marker>
      </c:pivotFmt>
      <c:pivotFmt>
        <c:idx val="49"/>
        <c:marker>
          <c:symbol val="none"/>
        </c:marker>
      </c:pivotFmt>
      <c:pivotFmt>
        <c:idx val="50"/>
        <c:marker>
          <c:symbol val="none"/>
        </c:marker>
      </c:pivotFmt>
      <c:pivotFmt>
        <c:idx val="51"/>
        <c:marker>
          <c:symbol val="none"/>
        </c:marker>
      </c:pivotFmt>
      <c:pivotFmt>
        <c:idx val="52"/>
        <c:marker>
          <c:symbol val="none"/>
        </c:marker>
      </c:pivotFmt>
      <c:pivotFmt>
        <c:idx val="53"/>
        <c:marker>
          <c:symbol val="none"/>
        </c:marker>
      </c:pivotFmt>
      <c:pivotFmt>
        <c:idx val="54"/>
        <c:marker>
          <c:symbol val="none"/>
        </c:marker>
      </c:pivotFmt>
      <c:pivotFmt>
        <c:idx val="55"/>
        <c:marker>
          <c:symbol val="none"/>
        </c:marker>
      </c:pivotFmt>
      <c:pivotFmt>
        <c:idx val="56"/>
        <c:marker>
          <c:symbol val="none"/>
        </c:marker>
      </c:pivotFmt>
      <c:pivotFmt>
        <c:idx val="57"/>
        <c:marker>
          <c:symbol val="none"/>
        </c:marker>
      </c:pivotFmt>
      <c:pivotFmt>
        <c:idx val="58"/>
        <c:marker>
          <c:symbol val="none"/>
        </c:marker>
      </c:pivotFmt>
      <c:pivotFmt>
        <c:idx val="59"/>
        <c:marker>
          <c:symbol val="none"/>
        </c:marker>
      </c:pivotFmt>
      <c:pivotFmt>
        <c:idx val="60"/>
        <c:marker>
          <c:symbol val="none"/>
        </c:marker>
      </c:pivotFmt>
      <c:pivotFmt>
        <c:idx val="61"/>
        <c:marker>
          <c:symbol val="none"/>
        </c:marker>
      </c:pivotFmt>
      <c:pivotFmt>
        <c:idx val="62"/>
        <c:marker>
          <c:symbol val="none"/>
        </c:marker>
      </c:pivotFmt>
      <c:pivotFmt>
        <c:idx val="63"/>
        <c:marker>
          <c:symbol val="none"/>
        </c:marker>
      </c:pivotFmt>
      <c:pivotFmt>
        <c:idx val="64"/>
        <c:marker>
          <c:symbol val="none"/>
        </c:marker>
      </c:pivotFmt>
      <c:pivotFmt>
        <c:idx val="65"/>
        <c:marker>
          <c:symbol val="none"/>
        </c:marker>
      </c:pivotFmt>
    </c:pivotFmts>
    <c:plotArea>
      <c:layout>
        <c:manualLayout>
          <c:layoutTarget val="inner"/>
          <c:xMode val="edge"/>
          <c:yMode val="edge"/>
          <c:x val="0.12673840769903771"/>
          <c:y val="5.1400554097404488E-2"/>
          <c:w val="0.71993942315652371"/>
          <c:h val="0.8213732137649461"/>
        </c:manualLayout>
      </c:layout>
      <c:barChart>
        <c:barDir val="col"/>
        <c:grouping val="stacked"/>
        <c:varyColors val="0"/>
        <c:ser>
          <c:idx val="0"/>
          <c:order val="0"/>
          <c:tx>
            <c:v>Sum of Januar</c:v>
          </c:tx>
          <c:invertIfNegative val="0"/>
          <c:cat>
            <c:strLit>
              <c:ptCount val="4"/>
              <c:pt idx="0">
                <c:v>Darko</c:v>
              </c:pt>
              <c:pt idx="1">
                <c:v>Ivan</c:v>
              </c:pt>
              <c:pt idx="2">
                <c:v>Marko</c:v>
              </c:pt>
              <c:pt idx="3">
                <c:v>Petar</c:v>
              </c:pt>
            </c:strLit>
          </c:cat>
          <c:val>
            <c:numLit>
              <c:formatCode>General</c:formatCode>
              <c:ptCount val="4"/>
              <c:pt idx="0">
                <c:v>2825</c:v>
              </c:pt>
              <c:pt idx="1">
                <c:v>2839</c:v>
              </c:pt>
              <c:pt idx="2">
                <c:v>5495</c:v>
              </c:pt>
              <c:pt idx="3">
                <c:v>3956</c:v>
              </c:pt>
            </c:numLit>
          </c:val>
        </c:ser>
        <c:ser>
          <c:idx val="1"/>
          <c:order val="1"/>
          <c:tx>
            <c:v>Sum of Februar</c:v>
          </c:tx>
          <c:invertIfNegative val="0"/>
          <c:cat>
            <c:strLit>
              <c:ptCount val="4"/>
              <c:pt idx="0">
                <c:v>Darko</c:v>
              </c:pt>
              <c:pt idx="1">
                <c:v>Ivan</c:v>
              </c:pt>
              <c:pt idx="2">
                <c:v>Marko</c:v>
              </c:pt>
              <c:pt idx="3">
                <c:v>Petar</c:v>
              </c:pt>
            </c:strLit>
          </c:cat>
          <c:val>
            <c:numLit>
              <c:formatCode>General</c:formatCode>
              <c:ptCount val="4"/>
              <c:pt idx="0">
                <c:v>3045</c:v>
              </c:pt>
              <c:pt idx="1">
                <c:v>3192</c:v>
              </c:pt>
              <c:pt idx="2">
                <c:v>5356</c:v>
              </c:pt>
              <c:pt idx="3">
                <c:v>4655</c:v>
              </c:pt>
            </c:numLit>
          </c:val>
        </c:ser>
        <c:ser>
          <c:idx val="2"/>
          <c:order val="2"/>
          <c:tx>
            <c:v>Sum of Mart</c:v>
          </c:tx>
          <c:invertIfNegative val="0"/>
          <c:cat>
            <c:strLit>
              <c:ptCount val="4"/>
              <c:pt idx="0">
                <c:v>Darko</c:v>
              </c:pt>
              <c:pt idx="1">
                <c:v>Ivan</c:v>
              </c:pt>
              <c:pt idx="2">
                <c:v>Marko</c:v>
              </c:pt>
              <c:pt idx="3">
                <c:v>Petar</c:v>
              </c:pt>
            </c:strLit>
          </c:cat>
          <c:val>
            <c:numLit>
              <c:formatCode>General</c:formatCode>
              <c:ptCount val="4"/>
              <c:pt idx="0">
                <c:v>2209</c:v>
              </c:pt>
              <c:pt idx="1">
                <c:v>3002</c:v>
              </c:pt>
              <c:pt idx="2">
                <c:v>4655</c:v>
              </c:pt>
              <c:pt idx="3">
                <c:v>3499</c:v>
              </c:pt>
            </c:numLit>
          </c:val>
        </c:ser>
        <c:dLbls>
          <c:showLegendKey val="0"/>
          <c:showVal val="0"/>
          <c:showCatName val="0"/>
          <c:showSerName val="0"/>
          <c:showPercent val="0"/>
          <c:showBubbleSize val="0"/>
        </c:dLbls>
        <c:gapWidth val="150"/>
        <c:overlap val="100"/>
        <c:axId val="-102308368"/>
        <c:axId val="-102312176"/>
      </c:barChart>
      <c:catAx>
        <c:axId val="-102308368"/>
        <c:scaling>
          <c:orientation val="minMax"/>
        </c:scaling>
        <c:delete val="0"/>
        <c:axPos val="b"/>
        <c:numFmt formatCode="General" sourceLinked="0"/>
        <c:majorTickMark val="out"/>
        <c:minorTickMark val="none"/>
        <c:tickLblPos val="nextTo"/>
        <c:txPr>
          <a:bodyPr/>
          <a:lstStyle/>
          <a:p>
            <a:pPr>
              <a:defRPr lang="en-US"/>
            </a:pPr>
            <a:endParaRPr lang="en-US"/>
          </a:p>
        </c:txPr>
        <c:crossAx val="-102312176"/>
        <c:crosses val="autoZero"/>
        <c:auto val="1"/>
        <c:lblAlgn val="ctr"/>
        <c:lblOffset val="100"/>
        <c:noMultiLvlLbl val="0"/>
      </c:catAx>
      <c:valAx>
        <c:axId val="-102312176"/>
        <c:scaling>
          <c:orientation val="minMax"/>
        </c:scaling>
        <c:delete val="0"/>
        <c:axPos val="l"/>
        <c:majorGridlines/>
        <c:numFmt formatCode="General" sourceLinked="1"/>
        <c:majorTickMark val="out"/>
        <c:minorTickMark val="none"/>
        <c:tickLblPos val="nextTo"/>
        <c:txPr>
          <a:bodyPr/>
          <a:lstStyle/>
          <a:p>
            <a:pPr>
              <a:defRPr lang="en-US"/>
            </a:pPr>
            <a:endParaRPr lang="en-US"/>
          </a:p>
        </c:txPr>
        <c:crossAx val="-102308368"/>
        <c:crosses val="autoZero"/>
        <c:crossBetween val="between"/>
      </c:valAx>
    </c:plotArea>
    <c:legend>
      <c:legendPos val="r"/>
      <c:layout>
        <c:manualLayout>
          <c:xMode val="edge"/>
          <c:yMode val="edge"/>
          <c:x val="0.8453691340530487"/>
          <c:y val="0.21238699329250521"/>
          <c:w val="0.13978856539036524"/>
          <c:h val="0.4826330562846311"/>
        </c:manualLayout>
      </c:layout>
      <c:overlay val="0"/>
      <c:txPr>
        <a:bodyPr/>
        <a:lstStyle/>
        <a:p>
          <a:pPr>
            <a:defRPr lang="en-U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pivotFmt>
      <c:pivotFmt>
        <c:idx val="1"/>
        <c:marker>
          <c:symbol val="none"/>
        </c:marker>
      </c:pivotFmt>
      <c:pivotFmt>
        <c:idx val="2"/>
        <c:marker>
          <c:symbol val="none"/>
        </c:marker>
      </c:pivotFmt>
      <c:pivotFmt>
        <c:idx val="3"/>
        <c:marker>
          <c:symbol val="none"/>
        </c:marker>
      </c:pivotFmt>
    </c:pivotFmts>
    <c:plotArea>
      <c:layout/>
      <c:barChart>
        <c:barDir val="bar"/>
        <c:grouping val="clustered"/>
        <c:varyColors val="0"/>
        <c:ser>
          <c:idx val="0"/>
          <c:order val="0"/>
          <c:tx>
            <c:v>Sum of Januar</c:v>
          </c:tx>
          <c:invertIfNegative val="0"/>
          <c:cat>
            <c:strLit>
              <c:ptCount val="7"/>
              <c:pt idx="0">
                <c:v>Banja Luka</c:v>
              </c:pt>
              <c:pt idx="1">
                <c:v>Bijeljina</c:v>
              </c:pt>
              <c:pt idx="2">
                <c:v>Doboj</c:v>
              </c:pt>
              <c:pt idx="3">
                <c:v>Mrkonjić Grad</c:v>
              </c:pt>
              <c:pt idx="4">
                <c:v>Prijedor</c:v>
              </c:pt>
              <c:pt idx="5">
                <c:v>Prnjavor</c:v>
              </c:pt>
              <c:pt idx="6">
                <c:v>Sarajevo</c:v>
              </c:pt>
            </c:strLit>
          </c:cat>
          <c:val>
            <c:numLit>
              <c:formatCode>General</c:formatCode>
              <c:ptCount val="7"/>
              <c:pt idx="0">
                <c:v>1787</c:v>
              </c:pt>
              <c:pt idx="1">
                <c:v>868</c:v>
              </c:pt>
              <c:pt idx="2">
                <c:v>2532</c:v>
              </c:pt>
              <c:pt idx="3">
                <c:v>1752</c:v>
              </c:pt>
              <c:pt idx="4">
                <c:v>3743</c:v>
              </c:pt>
              <c:pt idx="5">
                <c:v>1594</c:v>
              </c:pt>
              <c:pt idx="6">
                <c:v>2839</c:v>
              </c:pt>
            </c:numLit>
          </c:val>
        </c:ser>
        <c:ser>
          <c:idx val="1"/>
          <c:order val="1"/>
          <c:tx>
            <c:v>Sum of Februar</c:v>
          </c:tx>
          <c:invertIfNegative val="0"/>
          <c:cat>
            <c:strLit>
              <c:ptCount val="7"/>
              <c:pt idx="0">
                <c:v>Banja Luka</c:v>
              </c:pt>
              <c:pt idx="1">
                <c:v>Bijeljina</c:v>
              </c:pt>
              <c:pt idx="2">
                <c:v>Doboj</c:v>
              </c:pt>
              <c:pt idx="3">
                <c:v>Mrkonjić Grad</c:v>
              </c:pt>
              <c:pt idx="4">
                <c:v>Prijedor</c:v>
              </c:pt>
              <c:pt idx="5">
                <c:v>Prnjavor</c:v>
              </c:pt>
              <c:pt idx="6">
                <c:v>Sarajevo</c:v>
              </c:pt>
            </c:strLit>
          </c:cat>
          <c:val>
            <c:numLit>
              <c:formatCode>General</c:formatCode>
              <c:ptCount val="7"/>
              <c:pt idx="0">
                <c:v>1710</c:v>
              </c:pt>
              <c:pt idx="1">
                <c:v>1033</c:v>
              </c:pt>
              <c:pt idx="2">
                <c:v>2845</c:v>
              </c:pt>
              <c:pt idx="3">
                <c:v>1740</c:v>
              </c:pt>
              <c:pt idx="4">
                <c:v>3616</c:v>
              </c:pt>
              <c:pt idx="5">
                <c:v>2112</c:v>
              </c:pt>
              <c:pt idx="6">
                <c:v>3192</c:v>
              </c:pt>
            </c:numLit>
          </c:val>
        </c:ser>
        <c:ser>
          <c:idx val="2"/>
          <c:order val="2"/>
          <c:tx>
            <c:v>Sum of Mart</c:v>
          </c:tx>
          <c:invertIfNegative val="0"/>
          <c:cat>
            <c:strLit>
              <c:ptCount val="7"/>
              <c:pt idx="0">
                <c:v>Banja Luka</c:v>
              </c:pt>
              <c:pt idx="1">
                <c:v>Bijeljina</c:v>
              </c:pt>
              <c:pt idx="2">
                <c:v>Doboj</c:v>
              </c:pt>
              <c:pt idx="3">
                <c:v>Mrkonjić Grad</c:v>
              </c:pt>
              <c:pt idx="4">
                <c:v>Prijedor</c:v>
              </c:pt>
              <c:pt idx="5">
                <c:v>Prnjavor</c:v>
              </c:pt>
              <c:pt idx="6">
                <c:v>Sarajevo</c:v>
              </c:pt>
            </c:strLit>
          </c:cat>
          <c:val>
            <c:numLit>
              <c:formatCode>General</c:formatCode>
              <c:ptCount val="7"/>
              <c:pt idx="0">
                <c:v>1233</c:v>
              </c:pt>
              <c:pt idx="1">
                <c:v>973</c:v>
              </c:pt>
              <c:pt idx="2">
                <c:v>1996</c:v>
              </c:pt>
              <c:pt idx="3">
                <c:v>1688</c:v>
              </c:pt>
              <c:pt idx="4">
                <c:v>2967</c:v>
              </c:pt>
              <c:pt idx="5">
                <c:v>1506</c:v>
              </c:pt>
              <c:pt idx="6">
                <c:v>3002</c:v>
              </c:pt>
            </c:numLit>
          </c:val>
        </c:ser>
        <c:dLbls>
          <c:showLegendKey val="0"/>
          <c:showVal val="0"/>
          <c:showCatName val="0"/>
          <c:showSerName val="0"/>
          <c:showPercent val="0"/>
          <c:showBubbleSize val="0"/>
        </c:dLbls>
        <c:gapWidth val="150"/>
        <c:axId val="-102313264"/>
        <c:axId val="-102311632"/>
      </c:barChart>
      <c:catAx>
        <c:axId val="-102313264"/>
        <c:scaling>
          <c:orientation val="minMax"/>
        </c:scaling>
        <c:delete val="0"/>
        <c:axPos val="l"/>
        <c:numFmt formatCode="General" sourceLinked="0"/>
        <c:majorTickMark val="out"/>
        <c:minorTickMark val="none"/>
        <c:tickLblPos val="nextTo"/>
        <c:txPr>
          <a:bodyPr/>
          <a:lstStyle/>
          <a:p>
            <a:pPr>
              <a:defRPr lang="en-US"/>
            </a:pPr>
            <a:endParaRPr lang="en-US"/>
          </a:p>
        </c:txPr>
        <c:crossAx val="-102311632"/>
        <c:crosses val="autoZero"/>
        <c:auto val="1"/>
        <c:lblAlgn val="ctr"/>
        <c:lblOffset val="100"/>
        <c:noMultiLvlLbl val="0"/>
      </c:catAx>
      <c:valAx>
        <c:axId val="-102311632"/>
        <c:scaling>
          <c:orientation val="minMax"/>
        </c:scaling>
        <c:delete val="0"/>
        <c:axPos val="b"/>
        <c:majorGridlines/>
        <c:numFmt formatCode="General" sourceLinked="1"/>
        <c:majorTickMark val="out"/>
        <c:minorTickMark val="none"/>
        <c:tickLblPos val="nextTo"/>
        <c:txPr>
          <a:bodyPr/>
          <a:lstStyle/>
          <a:p>
            <a:pPr>
              <a:defRPr lang="en-US"/>
            </a:pPr>
            <a:endParaRPr lang="en-US"/>
          </a:p>
        </c:txPr>
        <c:crossAx val="-102313264"/>
        <c:crosses val="autoZero"/>
        <c:crossBetween val="between"/>
      </c:valAx>
    </c:plotArea>
    <c:legend>
      <c:legendPos val="r"/>
      <c:overlay val="0"/>
      <c:txPr>
        <a:bodyPr/>
        <a:lstStyle/>
        <a:p>
          <a:pPr>
            <a:defRPr lang="en-U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'Grafikoni i teorija'!$B$20:$E$20</c:f>
          <c:strCache>
            <c:ptCount val="4"/>
            <c:pt idx="0">
              <c:v>Zadovoljstvo gledalaca prema starosnim grupama</c:v>
            </c:pt>
          </c:strCache>
        </c:strRef>
      </c:tx>
      <c:overlay val="0"/>
      <c:txPr>
        <a:bodyPr/>
        <a:lstStyle/>
        <a:p>
          <a:pPr>
            <a:defRPr lang="en-US" sz="1100"/>
          </a:pPr>
          <a:endParaRPr lang="en-US"/>
        </a:p>
      </c:txPr>
    </c:title>
    <c:autoTitleDeleted val="0"/>
    <c:plotArea>
      <c:layout/>
      <c:lineChart>
        <c:grouping val="standard"/>
        <c:varyColors val="0"/>
        <c:ser>
          <c:idx val="0"/>
          <c:order val="0"/>
          <c:tx>
            <c:strRef>
              <c:f>'Grafikoni i teorija'!$C$22</c:f>
              <c:strCache>
                <c:ptCount val="1"/>
                <c:pt idx="0">
                  <c:v>&lt;25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mooth val="0"/>
        </c:ser>
        <c:ser>
          <c:idx val="1"/>
          <c:order val="1"/>
          <c:tx>
            <c:strRef>
              <c:f>'Grafikoni i teorija'!$D$22</c:f>
              <c:strCache>
                <c:ptCount val="1"/>
                <c:pt idx="0">
                  <c:v>25-45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mooth val="0"/>
        </c:ser>
        <c:ser>
          <c:idx val="2"/>
          <c:order val="2"/>
          <c:tx>
            <c:strRef>
              <c:f>'Grafikoni i teorija'!$E$22</c:f>
              <c:strCache>
                <c:ptCount val="1"/>
                <c:pt idx="0">
                  <c:v>45+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mooth val="0"/>
        </c:ser>
        <c:dLbls>
          <c:showLegendKey val="0"/>
          <c:showVal val="0"/>
          <c:showCatName val="0"/>
          <c:showSerName val="0"/>
          <c:showPercent val="0"/>
          <c:showBubbleSize val="0"/>
        </c:dLbls>
        <c:marker val="1"/>
        <c:smooth val="0"/>
        <c:axId val="-324617328"/>
        <c:axId val="-324616784"/>
      </c:lineChart>
      <c:catAx>
        <c:axId val="-324617328"/>
        <c:scaling>
          <c:orientation val="minMax"/>
        </c:scaling>
        <c:delete val="0"/>
        <c:axPos val="b"/>
        <c:title>
          <c:tx>
            <c:rich>
              <a:bodyPr/>
              <a:lstStyle/>
              <a:p>
                <a:pPr>
                  <a:defRPr lang="en-US"/>
                </a:pPr>
                <a:r>
                  <a:rPr lang="en-US"/>
                  <a:t>Zadovoljstvo gledalaca</a:t>
                </a:r>
              </a:p>
            </c:rich>
          </c:tx>
          <c:overlay val="0"/>
        </c:title>
        <c:numFmt formatCode="General" sourceLinked="0"/>
        <c:majorTickMark val="none"/>
        <c:minorTickMark val="none"/>
        <c:tickLblPos val="nextTo"/>
        <c:txPr>
          <a:bodyPr/>
          <a:lstStyle/>
          <a:p>
            <a:pPr>
              <a:defRPr lang="en-US"/>
            </a:pPr>
            <a:endParaRPr lang="en-US"/>
          </a:p>
        </c:txPr>
        <c:crossAx val="-324616784"/>
        <c:crosses val="autoZero"/>
        <c:auto val="1"/>
        <c:lblAlgn val="ctr"/>
        <c:lblOffset val="100"/>
        <c:noMultiLvlLbl val="0"/>
      </c:catAx>
      <c:valAx>
        <c:axId val="-324616784"/>
        <c:scaling>
          <c:orientation val="minMax"/>
        </c:scaling>
        <c:delete val="0"/>
        <c:axPos val="l"/>
        <c:majorGridlines/>
        <c:numFmt formatCode="0%" sourceLinked="1"/>
        <c:majorTickMark val="none"/>
        <c:minorTickMark val="none"/>
        <c:tickLblPos val="nextTo"/>
        <c:txPr>
          <a:bodyPr/>
          <a:lstStyle/>
          <a:p>
            <a:pPr>
              <a:defRPr lang="en-US"/>
            </a:pPr>
            <a:endParaRPr lang="en-US"/>
          </a:p>
        </c:txPr>
        <c:crossAx val="-324617328"/>
        <c:crosses val="autoZero"/>
        <c:crossBetween val="between"/>
      </c:valAx>
    </c:plotArea>
    <c:legend>
      <c:legendPos val="r"/>
      <c:overlay val="0"/>
      <c:txPr>
        <a:bodyPr/>
        <a:lstStyle/>
        <a:p>
          <a:pPr>
            <a:defRPr lang="en-US"/>
          </a:pPr>
          <a:endParaRPr lang="en-US"/>
        </a:p>
      </c:txPr>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'Grafikoni i teorija'!$B$20:$E$20</c:f>
          <c:strCache>
            <c:ptCount val="4"/>
            <c:pt idx="0">
              <c:v>Zadovoljstvo gledalaca prema starosnim grupama</c:v>
            </c:pt>
          </c:strCache>
        </c:strRef>
      </c:tx>
      <c:overlay val="0"/>
      <c:txPr>
        <a:bodyPr/>
        <a:lstStyle/>
        <a:p>
          <a:pPr>
            <a:defRPr lang="en-US" sz="1100"/>
          </a:pPr>
          <a:endParaRPr lang="en-US"/>
        </a:p>
      </c:txPr>
    </c:title>
    <c:autoTitleDeleted val="0"/>
    <c:plotArea>
      <c:layout/>
      <c:barChart>
        <c:barDir val="col"/>
        <c:grouping val="clustered"/>
        <c:varyColors val="0"/>
        <c:ser>
          <c:idx val="0"/>
          <c:order val="0"/>
          <c:tx>
            <c:strRef>
              <c:f>'Grafikoni i teorija'!$C$22</c:f>
              <c:strCache>
                <c:ptCount val="1"/>
                <c:pt idx="0">
                  <c:v>&lt;25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er>
        <c:ser>
          <c:idx val="1"/>
          <c:order val="1"/>
          <c:tx>
            <c:strRef>
              <c:f>'Grafikoni i teorija'!$D$22</c:f>
              <c:strCache>
                <c:ptCount val="1"/>
                <c:pt idx="0">
                  <c:v>25-45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er>
        <c:ser>
          <c:idx val="2"/>
          <c:order val="2"/>
          <c:tx>
            <c:strRef>
              <c:f>'Grafikoni i teorija'!$E$22</c:f>
              <c:strCache>
                <c:ptCount val="1"/>
                <c:pt idx="0">
                  <c:v>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er>
        <c:dLbls>
          <c:showLegendKey val="0"/>
          <c:showVal val="0"/>
          <c:showCatName val="0"/>
          <c:showSerName val="0"/>
          <c:showPercent val="0"/>
          <c:showBubbleSize val="0"/>
        </c:dLbls>
        <c:gapWidth val="150"/>
        <c:axId val="-324616240"/>
        <c:axId val="-324610800"/>
      </c:barChart>
      <c:catAx>
        <c:axId val="-324616240"/>
        <c:scaling>
          <c:orientation val="minMax"/>
        </c:scaling>
        <c:delete val="0"/>
        <c:axPos val="b"/>
        <c:numFmt formatCode="General" sourceLinked="0"/>
        <c:majorTickMark val="none"/>
        <c:minorTickMark val="none"/>
        <c:tickLblPos val="nextTo"/>
        <c:txPr>
          <a:bodyPr/>
          <a:lstStyle/>
          <a:p>
            <a:pPr>
              <a:defRPr lang="en-US"/>
            </a:pPr>
            <a:endParaRPr lang="en-US"/>
          </a:p>
        </c:txPr>
        <c:crossAx val="-324610800"/>
        <c:crosses val="autoZero"/>
        <c:auto val="1"/>
        <c:lblAlgn val="ctr"/>
        <c:lblOffset val="100"/>
        <c:noMultiLvlLbl val="0"/>
      </c:catAx>
      <c:valAx>
        <c:axId val="-324610800"/>
        <c:scaling>
          <c:orientation val="minMax"/>
        </c:scaling>
        <c:delete val="0"/>
        <c:axPos val="l"/>
        <c:majorGridlines/>
        <c:numFmt formatCode="0%" sourceLinked="1"/>
        <c:majorTickMark val="none"/>
        <c:minorTickMark val="none"/>
        <c:tickLblPos val="nextTo"/>
        <c:txPr>
          <a:bodyPr/>
          <a:lstStyle/>
          <a:p>
            <a:pPr>
              <a:defRPr lang="en-US"/>
            </a:pPr>
            <a:endParaRPr lang="en-US"/>
          </a:p>
        </c:txPr>
        <c:crossAx val="-324616240"/>
        <c:crosses val="autoZero"/>
        <c:crossBetween val="between"/>
      </c:valAx>
    </c:plotArea>
    <c:legend>
      <c:legendPos val="r"/>
      <c:overlay val="0"/>
      <c:txPr>
        <a:bodyPr/>
        <a:lstStyle/>
        <a:p>
          <a:pPr>
            <a:defRPr lang="en-US"/>
          </a:pPr>
          <a:endParaRPr lang="en-US"/>
        </a:p>
      </c:txPr>
    </c:legend>
    <c:plotVisOnly val="1"/>
    <c:dispBlanksAs val="gap"/>
    <c:showDLblsOverMax val="0"/>
  </c:chart>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100"/>
            </a:pPr>
            <a:r>
              <a:rPr lang="en-US"/>
              <a:t>Zadovoljstvo gledalaca u starosnoj grupi &lt;25</a:t>
            </a:r>
          </a:p>
        </c:rich>
      </c:tx>
      <c:overlay val="0"/>
    </c:title>
    <c:autoTitleDeleted val="0"/>
    <c:plotArea>
      <c:layout/>
      <c:pieChart>
        <c:varyColors val="1"/>
        <c:ser>
          <c:idx val="0"/>
          <c:order val="0"/>
          <c:tx>
            <c:strRef>
              <c:f>'Grafikoni i teorija'!$C$22</c:f>
              <c:strCache>
                <c:ptCount val="1"/>
                <c:pt idx="0">
                  <c:v>&lt;25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er>
        <c:ser>
          <c:idx val="1"/>
          <c:order val="1"/>
          <c:tx>
            <c:strRef>
              <c:f>'Grafikoni i teorija'!$D$22</c:f>
              <c:strCache>
                <c:ptCount val="1"/>
                <c:pt idx="0">
                  <c:v>25-45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er>
        <c:ser>
          <c:idx val="2"/>
          <c:order val="2"/>
          <c:tx>
            <c:strRef>
              <c:f>'Grafikoni i teorija'!$E$22</c:f>
              <c:strCache>
                <c:ptCount val="1"/>
                <c:pt idx="0">
                  <c:v>45+</c:v>
                </c:pt>
              </c:strCache>
            </c:strRef>
          </c:tx>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lang="en-U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'Grafikoni i teorija'!$B$20:$E$20</c:f>
          <c:strCache>
            <c:ptCount val="4"/>
            <c:pt idx="0">
              <c:v>Zadovoljstvo gledalaca prema starosnim grupama</c:v>
            </c:pt>
          </c:strCache>
        </c:strRef>
      </c:tx>
      <c:overlay val="0"/>
      <c:txPr>
        <a:bodyPr/>
        <a:lstStyle/>
        <a:p>
          <a:pPr>
            <a:defRPr lang="en-US" sz="1100"/>
          </a:pPr>
          <a:endParaRPr lang="en-US"/>
        </a:p>
      </c:txPr>
    </c:title>
    <c:autoTitleDeleted val="0"/>
    <c:plotArea>
      <c:layout/>
      <c:barChart>
        <c:barDir val="bar"/>
        <c:grouping val="clustered"/>
        <c:varyColors val="0"/>
        <c:ser>
          <c:idx val="0"/>
          <c:order val="0"/>
          <c:tx>
            <c:strRef>
              <c:f>'Grafikoni i teorija'!$C$22</c:f>
              <c:strCache>
                <c:ptCount val="1"/>
                <c:pt idx="0">
                  <c:v>&lt;25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teorija'!$C$23:$C$28</c:f>
              <c:numCache>
                <c:formatCode>0%</c:formatCode>
                <c:ptCount val="6"/>
                <c:pt idx="0">
                  <c:v>0.39</c:v>
                </c:pt>
                <c:pt idx="1">
                  <c:v>0.35</c:v>
                </c:pt>
                <c:pt idx="2">
                  <c:v>0.28000000000000003</c:v>
                </c:pt>
                <c:pt idx="3">
                  <c:v>0.3</c:v>
                </c:pt>
                <c:pt idx="4">
                  <c:v>0.45</c:v>
                </c:pt>
                <c:pt idx="5">
                  <c:v>0.49</c:v>
                </c:pt>
              </c:numCache>
            </c:numRef>
          </c:val>
        </c:ser>
        <c:ser>
          <c:idx val="1"/>
          <c:order val="1"/>
          <c:tx>
            <c:strRef>
              <c:f>'Grafikoni i teorija'!$D$22</c:f>
              <c:strCache>
                <c:ptCount val="1"/>
                <c:pt idx="0">
                  <c:v>25-45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teorija'!$D$23:$D$28</c:f>
              <c:numCache>
                <c:formatCode>0%</c:formatCode>
                <c:ptCount val="6"/>
                <c:pt idx="0">
                  <c:v>0.43</c:v>
                </c:pt>
                <c:pt idx="1">
                  <c:v>0.48</c:v>
                </c:pt>
                <c:pt idx="2">
                  <c:v>0.35</c:v>
                </c:pt>
                <c:pt idx="3">
                  <c:v>0.37</c:v>
                </c:pt>
                <c:pt idx="4">
                  <c:v>0.5</c:v>
                </c:pt>
                <c:pt idx="5">
                  <c:v>0.54</c:v>
                </c:pt>
              </c:numCache>
            </c:numRef>
          </c:val>
        </c:ser>
        <c:ser>
          <c:idx val="2"/>
          <c:order val="2"/>
          <c:tx>
            <c:strRef>
              <c:f>'Grafikoni i teorija'!$E$22</c:f>
              <c:strCache>
                <c:ptCount val="1"/>
                <c:pt idx="0">
                  <c:v>45+</c:v>
                </c:pt>
              </c:strCache>
            </c:strRef>
          </c:tx>
          <c:invertIfNegative val="0"/>
          <c:cat>
            <c:strRef>
              <c:f>'Grafikoni i teorija'!$B$23:$B$28</c:f>
              <c:strCache>
                <c:ptCount val="6"/>
                <c:pt idx="0">
                  <c:v>Jan</c:v>
                </c:pt>
                <c:pt idx="1">
                  <c:v>Feb</c:v>
                </c:pt>
                <c:pt idx="2">
                  <c:v>Mar</c:v>
                </c:pt>
                <c:pt idx="3">
                  <c:v>Apr</c:v>
                </c:pt>
                <c:pt idx="4">
                  <c:v>May</c:v>
                </c:pt>
                <c:pt idx="5">
                  <c:v>Jun</c:v>
                </c:pt>
              </c:strCache>
            </c:strRef>
          </c:cat>
          <c:val>
            <c:numRef>
              <c:f>'Grafikoni i teorija'!$E$23:$E$28</c:f>
              <c:numCache>
                <c:formatCode>0%</c:formatCode>
                <c:ptCount val="6"/>
                <c:pt idx="0">
                  <c:v>0.7</c:v>
                </c:pt>
                <c:pt idx="1">
                  <c:v>0.72</c:v>
                </c:pt>
                <c:pt idx="2">
                  <c:v>0.68</c:v>
                </c:pt>
                <c:pt idx="3">
                  <c:v>0.71</c:v>
                </c:pt>
                <c:pt idx="4">
                  <c:v>0.65</c:v>
                </c:pt>
                <c:pt idx="5">
                  <c:v>0.73</c:v>
                </c:pt>
              </c:numCache>
            </c:numRef>
          </c:val>
        </c:ser>
        <c:dLbls>
          <c:showLegendKey val="0"/>
          <c:showVal val="0"/>
          <c:showCatName val="0"/>
          <c:showSerName val="0"/>
          <c:showPercent val="0"/>
          <c:showBubbleSize val="0"/>
        </c:dLbls>
        <c:gapWidth val="150"/>
        <c:axId val="-324618416"/>
        <c:axId val="-324615696"/>
      </c:barChart>
      <c:catAx>
        <c:axId val="-324618416"/>
        <c:scaling>
          <c:orientation val="minMax"/>
        </c:scaling>
        <c:delete val="0"/>
        <c:axPos val="l"/>
        <c:numFmt formatCode="General" sourceLinked="0"/>
        <c:majorTickMark val="none"/>
        <c:minorTickMark val="none"/>
        <c:tickLblPos val="nextTo"/>
        <c:txPr>
          <a:bodyPr/>
          <a:lstStyle/>
          <a:p>
            <a:pPr>
              <a:defRPr lang="en-US"/>
            </a:pPr>
            <a:endParaRPr lang="en-US"/>
          </a:p>
        </c:txPr>
        <c:crossAx val="-324615696"/>
        <c:crosses val="autoZero"/>
        <c:auto val="1"/>
        <c:lblAlgn val="ctr"/>
        <c:lblOffset val="100"/>
        <c:noMultiLvlLbl val="0"/>
      </c:catAx>
      <c:valAx>
        <c:axId val="-324615696"/>
        <c:scaling>
          <c:orientation val="minMax"/>
        </c:scaling>
        <c:delete val="0"/>
        <c:axPos val="b"/>
        <c:majorGridlines/>
        <c:numFmt formatCode="0%" sourceLinked="1"/>
        <c:majorTickMark val="none"/>
        <c:minorTickMark val="none"/>
        <c:tickLblPos val="nextTo"/>
        <c:txPr>
          <a:bodyPr/>
          <a:lstStyle/>
          <a:p>
            <a:pPr>
              <a:defRPr lang="en-US"/>
            </a:pPr>
            <a:endParaRPr lang="en-US"/>
          </a:p>
        </c:txPr>
        <c:crossAx val="-324618416"/>
        <c:crosses val="autoZero"/>
        <c:crossBetween val="between"/>
      </c:valAx>
    </c:plotArea>
    <c:legend>
      <c:legendPos val="r"/>
      <c:overlay val="0"/>
      <c:txPr>
        <a:bodyPr/>
        <a:lstStyle/>
        <a:p>
          <a:pPr>
            <a:defRPr lang="en-U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1"/>
    </mc:Choice>
    <mc:Fallback>
      <c:style val="41"/>
    </mc:Fallback>
  </mc:AlternateContent>
  <c:chart>
    <c:title>
      <c:tx>
        <c:rich>
          <a:bodyPr/>
          <a:lstStyle/>
          <a:p>
            <a:pPr>
              <a:defRPr lang="en-US" sz="1100"/>
            </a:pPr>
            <a:r>
              <a:rPr lang="en-US" sz="1100"/>
              <a:t>Moj prvi grafikon</a:t>
            </a:r>
          </a:p>
        </c:rich>
      </c:tx>
      <c:layout/>
      <c:overlay val="1"/>
    </c:title>
    <c:autoTitleDeleted val="0"/>
    <c:view3D>
      <c:rotX val="15"/>
      <c:rotY val="20"/>
      <c:rAngAx val="1"/>
    </c:view3D>
    <c:floor>
      <c:thickness val="0"/>
    </c:floor>
    <c:sideWall>
      <c:thickness val="0"/>
    </c:sideWall>
    <c:backWall>
      <c:thickness val="0"/>
    </c:backWall>
    <c:plotArea>
      <c:layout/>
      <c:bar3DChart>
        <c:barDir val="col"/>
        <c:grouping val="standard"/>
        <c:varyColors val="0"/>
        <c:ser>
          <c:idx val="0"/>
          <c:order val="0"/>
          <c:tx>
            <c:strRef>
              <c:f>Zadatak_grafikon!$C$2</c:f>
              <c:strCache>
                <c:ptCount val="1"/>
                <c:pt idx="0">
                  <c:v>&lt;25</c:v>
                </c:pt>
              </c:strCache>
            </c:strRef>
          </c:tx>
          <c:invertIfNegative val="0"/>
          <c:dLbls>
            <c:numFmt formatCode="0.00%" sourceLinked="0"/>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Zadatak_grafikon!$B$3:$B$8</c:f>
              <c:strCache>
                <c:ptCount val="6"/>
                <c:pt idx="0">
                  <c:v>Jan</c:v>
                </c:pt>
                <c:pt idx="1">
                  <c:v>Feb</c:v>
                </c:pt>
                <c:pt idx="2">
                  <c:v>Mar</c:v>
                </c:pt>
                <c:pt idx="3">
                  <c:v>Apr</c:v>
                </c:pt>
                <c:pt idx="4">
                  <c:v>May</c:v>
                </c:pt>
                <c:pt idx="5">
                  <c:v>Jun</c:v>
                </c:pt>
              </c:strCache>
            </c:strRef>
          </c:cat>
          <c:val>
            <c:numRef>
              <c:f>Zadatak_grafikon!$C$3:$C$8</c:f>
              <c:numCache>
                <c:formatCode>0%</c:formatCode>
                <c:ptCount val="6"/>
                <c:pt idx="0">
                  <c:v>0.39</c:v>
                </c:pt>
                <c:pt idx="1">
                  <c:v>0.35</c:v>
                </c:pt>
                <c:pt idx="2">
                  <c:v>0.28000000000000003</c:v>
                </c:pt>
                <c:pt idx="3">
                  <c:v>0.3</c:v>
                </c:pt>
                <c:pt idx="4">
                  <c:v>0.45</c:v>
                </c:pt>
                <c:pt idx="5">
                  <c:v>0.49</c:v>
                </c:pt>
              </c:numCache>
            </c:numRef>
          </c:val>
        </c:ser>
        <c:ser>
          <c:idx val="1"/>
          <c:order val="1"/>
          <c:tx>
            <c:strRef>
              <c:f>Zadatak_grafikon!$D$2</c:f>
              <c:strCache>
                <c:ptCount val="1"/>
                <c:pt idx="0">
                  <c:v>25-45</c:v>
                </c:pt>
              </c:strCache>
            </c:strRef>
          </c:tx>
          <c:invertIfNegative val="0"/>
          <c:dPt>
            <c:idx val="5"/>
            <c:invertIfNegative val="0"/>
            <c:bubble3D val="0"/>
            <c:spPr>
              <a:solidFill>
                <a:schemeClr val="accent6">
                  <a:lumMod val="75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Zadatak_grafikon!$B$3:$B$8</c:f>
              <c:strCache>
                <c:ptCount val="6"/>
                <c:pt idx="0">
                  <c:v>Jan</c:v>
                </c:pt>
                <c:pt idx="1">
                  <c:v>Feb</c:v>
                </c:pt>
                <c:pt idx="2">
                  <c:v>Mar</c:v>
                </c:pt>
                <c:pt idx="3">
                  <c:v>Apr</c:v>
                </c:pt>
                <c:pt idx="4">
                  <c:v>May</c:v>
                </c:pt>
                <c:pt idx="5">
                  <c:v>Jun</c:v>
                </c:pt>
              </c:strCache>
            </c:strRef>
          </c:cat>
          <c:val>
            <c:numRef>
              <c:f>Zadatak_grafikon!$D$3:$D$8</c:f>
              <c:numCache>
                <c:formatCode>0%</c:formatCode>
                <c:ptCount val="6"/>
                <c:pt idx="0">
                  <c:v>0.43</c:v>
                </c:pt>
                <c:pt idx="1">
                  <c:v>0.48</c:v>
                </c:pt>
                <c:pt idx="2">
                  <c:v>0.35</c:v>
                </c:pt>
                <c:pt idx="3">
                  <c:v>0.37</c:v>
                </c:pt>
                <c:pt idx="4">
                  <c:v>0.5</c:v>
                </c:pt>
                <c:pt idx="5">
                  <c:v>0.54</c:v>
                </c:pt>
              </c:numCache>
            </c:numRef>
          </c:val>
        </c:ser>
        <c:ser>
          <c:idx val="2"/>
          <c:order val="2"/>
          <c:tx>
            <c:strRef>
              <c:f>Zadatak_grafikon!$E$2</c:f>
              <c:strCache>
                <c:ptCount val="1"/>
                <c:pt idx="0">
                  <c:v>45+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Zadatak_grafikon!$B$3:$B$8</c:f>
              <c:strCache>
                <c:ptCount val="6"/>
                <c:pt idx="0">
                  <c:v>Jan</c:v>
                </c:pt>
                <c:pt idx="1">
                  <c:v>Feb</c:v>
                </c:pt>
                <c:pt idx="2">
                  <c:v>Mar</c:v>
                </c:pt>
                <c:pt idx="3">
                  <c:v>Apr</c:v>
                </c:pt>
                <c:pt idx="4">
                  <c:v>May</c:v>
                </c:pt>
                <c:pt idx="5">
                  <c:v>Jun</c:v>
                </c:pt>
              </c:strCache>
            </c:strRef>
          </c:cat>
          <c:val>
            <c:numRef>
              <c:f>Zadatak_grafikon!$E$3:$E$8</c:f>
              <c:numCache>
                <c:formatCode>0%</c:formatCode>
                <c:ptCount val="6"/>
                <c:pt idx="0">
                  <c:v>0.7</c:v>
                </c:pt>
                <c:pt idx="1">
                  <c:v>0.72</c:v>
                </c:pt>
                <c:pt idx="2">
                  <c:v>0.68</c:v>
                </c:pt>
                <c:pt idx="3">
                  <c:v>0.71</c:v>
                </c:pt>
                <c:pt idx="4">
                  <c:v>0.65</c:v>
                </c:pt>
                <c:pt idx="5">
                  <c:v>0.73</c:v>
                </c:pt>
              </c:numCache>
            </c:numRef>
          </c:val>
        </c:ser>
        <c:dLbls>
          <c:showLegendKey val="0"/>
          <c:showVal val="1"/>
          <c:showCatName val="0"/>
          <c:showSerName val="0"/>
          <c:showPercent val="0"/>
          <c:showBubbleSize val="0"/>
        </c:dLbls>
        <c:gapWidth val="150"/>
        <c:shape val="cylinder"/>
        <c:axId val="-324612432"/>
        <c:axId val="-324609712"/>
        <c:axId val="-601977296"/>
      </c:bar3DChart>
      <c:catAx>
        <c:axId val="-324612432"/>
        <c:scaling>
          <c:orientation val="minMax"/>
        </c:scaling>
        <c:delete val="0"/>
        <c:axPos val="b"/>
        <c:title>
          <c:tx>
            <c:rich>
              <a:bodyPr/>
              <a:lstStyle/>
              <a:p>
                <a:pPr>
                  <a:defRPr lang="en-US"/>
                </a:pPr>
                <a:r>
                  <a:rPr lang="en-US"/>
                  <a:t>Posmatrani mjeseci</a:t>
                </a:r>
              </a:p>
            </c:rich>
          </c:tx>
          <c:layout/>
          <c:overlay val="0"/>
        </c:title>
        <c:numFmt formatCode="General" sourceLinked="0"/>
        <c:majorTickMark val="out"/>
        <c:minorTickMark val="none"/>
        <c:tickLblPos val="nextTo"/>
        <c:txPr>
          <a:bodyPr/>
          <a:lstStyle/>
          <a:p>
            <a:pPr>
              <a:defRPr lang="en-US"/>
            </a:pPr>
            <a:endParaRPr lang="en-US"/>
          </a:p>
        </c:txPr>
        <c:crossAx val="-324609712"/>
        <c:crosses val="autoZero"/>
        <c:auto val="1"/>
        <c:lblAlgn val="ctr"/>
        <c:lblOffset val="100"/>
        <c:noMultiLvlLbl val="0"/>
      </c:catAx>
      <c:valAx>
        <c:axId val="-324609712"/>
        <c:scaling>
          <c:orientation val="minMax"/>
        </c:scaling>
        <c:delete val="0"/>
        <c:axPos val="l"/>
        <c:majorGridlines/>
        <c:title>
          <c:tx>
            <c:rich>
              <a:bodyPr/>
              <a:lstStyle/>
              <a:p>
                <a:pPr>
                  <a:defRPr lang="en-US"/>
                </a:pPr>
                <a:r>
                  <a:rPr lang="en-US"/>
                  <a:t>Procentualno</a:t>
                </a:r>
              </a:p>
            </c:rich>
          </c:tx>
          <c:layout/>
          <c:overlay val="0"/>
        </c:title>
        <c:numFmt formatCode="0%" sourceLinked="1"/>
        <c:majorTickMark val="out"/>
        <c:minorTickMark val="none"/>
        <c:tickLblPos val="nextTo"/>
        <c:txPr>
          <a:bodyPr/>
          <a:lstStyle/>
          <a:p>
            <a:pPr>
              <a:defRPr lang="en-US"/>
            </a:pPr>
            <a:endParaRPr lang="en-US"/>
          </a:p>
        </c:txPr>
        <c:crossAx val="-324612432"/>
        <c:crosses val="autoZero"/>
        <c:crossBetween val="between"/>
      </c:valAx>
      <c:serAx>
        <c:axId val="-601977296"/>
        <c:scaling>
          <c:orientation val="minMax"/>
        </c:scaling>
        <c:delete val="0"/>
        <c:axPos val="b"/>
        <c:majorGridlines/>
        <c:title>
          <c:tx>
            <c:rich>
              <a:bodyPr/>
              <a:lstStyle/>
              <a:p>
                <a:pPr>
                  <a:defRPr lang="en-US"/>
                </a:pPr>
                <a:r>
                  <a:rPr lang="en-US"/>
                  <a:t>Starost</a:t>
                </a:r>
              </a:p>
            </c:rich>
          </c:tx>
          <c:layout/>
          <c:overlay val="0"/>
        </c:title>
        <c:majorTickMark val="out"/>
        <c:minorTickMark val="none"/>
        <c:tickLblPos val="nextTo"/>
        <c:txPr>
          <a:bodyPr/>
          <a:lstStyle/>
          <a:p>
            <a:pPr>
              <a:defRPr lang="en-US"/>
            </a:pPr>
            <a:endParaRPr lang="en-US"/>
          </a:p>
        </c:txPr>
        <c:crossAx val="-324609712"/>
        <c:crosses val="autoZero"/>
      </c:serAx>
    </c:plotArea>
    <c:legend>
      <c:legendPos val="r"/>
      <c:layout/>
      <c:overlay val="0"/>
      <c:spPr>
        <a:solidFill>
          <a:schemeClr val="tx2">
            <a:lumMod val="60000"/>
            <a:lumOff val="40000"/>
          </a:schemeClr>
        </a:solidFill>
      </c:spPr>
      <c:txPr>
        <a:bodyPr/>
        <a:lstStyle/>
        <a:p>
          <a:pPr>
            <a:defRPr lang="en-US"/>
          </a:pPr>
          <a:endParaRPr lang="en-US"/>
        </a:p>
      </c:txPr>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lang="en-US"/>
          </a:pPr>
          <a:endParaRPr lang="en-US"/>
        </a:p>
      </c:txPr>
    </c:title>
    <c:autoTitleDeleted val="0"/>
    <c:pivotFmts>
      <c:pivotFmt>
        <c:idx val="0"/>
        <c:marker>
          <c:symbol val="none"/>
        </c:marker>
      </c:pivotFmt>
    </c:pivotFmts>
    <c:plotArea>
      <c:layout/>
      <c:barChart>
        <c:barDir val="col"/>
        <c:grouping val="clustered"/>
        <c:varyColors val="0"/>
        <c:ser>
          <c:idx val="0"/>
          <c:order val="0"/>
          <c:tx>
            <c:v>Total</c:v>
          </c:tx>
          <c:invertIfNegative val="0"/>
          <c:cat>
            <c:strLit>
              <c:ptCount val="4"/>
              <c:pt idx="0">
                <c:v>Darko</c:v>
              </c:pt>
              <c:pt idx="1">
                <c:v>Ivan</c:v>
              </c:pt>
              <c:pt idx="2">
                <c:v>Marko</c:v>
              </c:pt>
              <c:pt idx="3">
                <c:v>Petar</c:v>
              </c:pt>
            </c:strLit>
          </c:cat>
          <c:val>
            <c:numLit>
              <c:formatCode>General</c:formatCode>
              <c:ptCount val="4"/>
              <c:pt idx="0">
                <c:v>8079</c:v>
              </c:pt>
              <c:pt idx="1">
                <c:v>9033</c:v>
              </c:pt>
              <c:pt idx="2">
                <c:v>15506</c:v>
              </c:pt>
              <c:pt idx="3">
                <c:v>12110</c:v>
              </c:pt>
            </c:numLit>
          </c:val>
        </c:ser>
        <c:dLbls>
          <c:showLegendKey val="0"/>
          <c:showVal val="0"/>
          <c:showCatName val="0"/>
          <c:showSerName val="0"/>
          <c:showPercent val="0"/>
          <c:showBubbleSize val="0"/>
        </c:dLbls>
        <c:gapWidth val="150"/>
        <c:axId val="-193027168"/>
        <c:axId val="-193026624"/>
      </c:barChart>
      <c:catAx>
        <c:axId val="-193027168"/>
        <c:scaling>
          <c:orientation val="minMax"/>
        </c:scaling>
        <c:delete val="0"/>
        <c:axPos val="b"/>
        <c:numFmt formatCode="General" sourceLinked="0"/>
        <c:majorTickMark val="out"/>
        <c:minorTickMark val="none"/>
        <c:tickLblPos val="nextTo"/>
        <c:txPr>
          <a:bodyPr/>
          <a:lstStyle/>
          <a:p>
            <a:pPr>
              <a:defRPr lang="en-US"/>
            </a:pPr>
            <a:endParaRPr lang="en-US"/>
          </a:p>
        </c:txPr>
        <c:crossAx val="-193026624"/>
        <c:crosses val="autoZero"/>
        <c:auto val="1"/>
        <c:lblAlgn val="ctr"/>
        <c:lblOffset val="100"/>
        <c:noMultiLvlLbl val="0"/>
      </c:catAx>
      <c:valAx>
        <c:axId val="-193026624"/>
        <c:scaling>
          <c:orientation val="minMax"/>
        </c:scaling>
        <c:delete val="0"/>
        <c:axPos val="l"/>
        <c:majorGridlines/>
        <c:numFmt formatCode="General" sourceLinked="1"/>
        <c:majorTickMark val="out"/>
        <c:minorTickMark val="none"/>
        <c:tickLblPos val="nextTo"/>
        <c:txPr>
          <a:bodyPr/>
          <a:lstStyle/>
          <a:p>
            <a:pPr>
              <a:defRPr lang="en-US"/>
            </a:pPr>
            <a:endParaRPr lang="en-US"/>
          </a:p>
        </c:txPr>
        <c:crossAx val="-193027168"/>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marker>
          <c:symbol val="none"/>
        </c:marker>
      </c:pivotFmt>
      <c:pivotFmt>
        <c:idx val="1"/>
        <c:marker>
          <c:symbol val="none"/>
        </c:marker>
      </c:pivotFmt>
      <c:pivotFmt>
        <c:idx val="2"/>
        <c:marker>
          <c:symbol val="none"/>
        </c:marker>
      </c:pivotFmt>
    </c:pivotFmts>
    <c:plotArea>
      <c:layout/>
      <c:barChart>
        <c:barDir val="col"/>
        <c:grouping val="clustered"/>
        <c:varyColors val="0"/>
        <c:ser>
          <c:idx val="0"/>
          <c:order val="0"/>
          <c:tx>
            <c:v>A</c:v>
          </c:tx>
          <c:invertIfNegative val="0"/>
          <c:cat>
            <c:strLit>
              <c:ptCount val="4"/>
              <c:pt idx="0">
                <c:v>Darko</c:v>
              </c:pt>
              <c:pt idx="1">
                <c:v>Ivan</c:v>
              </c:pt>
              <c:pt idx="2">
                <c:v>Marko</c:v>
              </c:pt>
              <c:pt idx="3">
                <c:v>Petar</c:v>
              </c:pt>
            </c:strLit>
          </c:cat>
          <c:val>
            <c:numLit>
              <c:formatCode>General</c:formatCode>
              <c:ptCount val="4"/>
              <c:pt idx="0">
                <c:v>3349</c:v>
              </c:pt>
              <c:pt idx="1">
                <c:v>7134</c:v>
              </c:pt>
              <c:pt idx="2">
                <c:v>9532</c:v>
              </c:pt>
              <c:pt idx="3">
                <c:v>3403</c:v>
              </c:pt>
            </c:numLit>
          </c:val>
        </c:ser>
        <c:ser>
          <c:idx val="1"/>
          <c:order val="1"/>
          <c:tx>
            <c:v>B</c:v>
          </c:tx>
          <c:invertIfNegative val="0"/>
          <c:cat>
            <c:strLit>
              <c:ptCount val="4"/>
              <c:pt idx="0">
                <c:v>Darko</c:v>
              </c:pt>
              <c:pt idx="1">
                <c:v>Ivan</c:v>
              </c:pt>
              <c:pt idx="2">
                <c:v>Marko</c:v>
              </c:pt>
              <c:pt idx="3">
                <c:v>Petar</c:v>
              </c:pt>
            </c:strLit>
          </c:cat>
          <c:val>
            <c:numLit>
              <c:formatCode>General</c:formatCode>
              <c:ptCount val="4"/>
              <c:pt idx="0">
                <c:v>3440</c:v>
              </c:pt>
              <c:pt idx="1">
                <c:v>1899</c:v>
              </c:pt>
              <c:pt idx="2">
                <c:v>5974</c:v>
              </c:pt>
              <c:pt idx="3">
                <c:v>7715</c:v>
              </c:pt>
            </c:numLit>
          </c:val>
        </c:ser>
        <c:ser>
          <c:idx val="2"/>
          <c:order val="2"/>
          <c:tx>
            <c:v>C</c:v>
          </c:tx>
          <c:invertIfNegative val="0"/>
          <c:cat>
            <c:strLit>
              <c:ptCount val="4"/>
              <c:pt idx="0">
                <c:v>Darko</c:v>
              </c:pt>
              <c:pt idx="1">
                <c:v>Ivan</c:v>
              </c:pt>
              <c:pt idx="2">
                <c:v>Marko</c:v>
              </c:pt>
              <c:pt idx="3">
                <c:v>Petar</c:v>
              </c:pt>
            </c:strLit>
          </c:cat>
          <c:val>
            <c:numLit>
              <c:formatCode>General</c:formatCode>
              <c:ptCount val="4"/>
              <c:pt idx="0">
                <c:v>1290</c:v>
              </c:pt>
              <c:pt idx="1">
                <c:v>0</c:v>
              </c:pt>
              <c:pt idx="2">
                <c:v>0</c:v>
              </c:pt>
              <c:pt idx="3">
                <c:v>992</c:v>
              </c:pt>
            </c:numLit>
          </c:val>
        </c:ser>
        <c:dLbls>
          <c:showLegendKey val="0"/>
          <c:showVal val="0"/>
          <c:showCatName val="0"/>
          <c:showSerName val="0"/>
          <c:showPercent val="0"/>
          <c:showBubbleSize val="0"/>
        </c:dLbls>
        <c:gapWidth val="150"/>
        <c:axId val="-101355488"/>
        <c:axId val="-101350048"/>
      </c:barChart>
      <c:catAx>
        <c:axId val="-101355488"/>
        <c:scaling>
          <c:orientation val="minMax"/>
        </c:scaling>
        <c:delete val="0"/>
        <c:axPos val="b"/>
        <c:numFmt formatCode="General" sourceLinked="0"/>
        <c:majorTickMark val="out"/>
        <c:minorTickMark val="none"/>
        <c:tickLblPos val="nextTo"/>
        <c:txPr>
          <a:bodyPr/>
          <a:lstStyle/>
          <a:p>
            <a:pPr>
              <a:defRPr lang="en-US"/>
            </a:pPr>
            <a:endParaRPr lang="en-US"/>
          </a:p>
        </c:txPr>
        <c:crossAx val="-101350048"/>
        <c:crosses val="autoZero"/>
        <c:auto val="1"/>
        <c:lblAlgn val="ctr"/>
        <c:lblOffset val="100"/>
        <c:noMultiLvlLbl val="0"/>
      </c:catAx>
      <c:valAx>
        <c:axId val="-101350048"/>
        <c:scaling>
          <c:orientation val="minMax"/>
        </c:scaling>
        <c:delete val="0"/>
        <c:axPos val="l"/>
        <c:majorGridlines/>
        <c:numFmt formatCode="General" sourceLinked="1"/>
        <c:majorTickMark val="out"/>
        <c:minorTickMark val="none"/>
        <c:tickLblPos val="nextTo"/>
        <c:txPr>
          <a:bodyPr/>
          <a:lstStyle/>
          <a:p>
            <a:pPr>
              <a:defRPr lang="en-US"/>
            </a:pPr>
            <a:endParaRPr lang="en-US"/>
          </a:p>
        </c:txPr>
        <c:crossAx val="-101355488"/>
        <c:crosses val="autoZero"/>
        <c:crossBetween val="between"/>
      </c:valAx>
    </c:plotArea>
    <c:legend>
      <c:legendPos val="r"/>
      <c:layout/>
      <c:overlay val="0"/>
      <c:txPr>
        <a:bodyPr/>
        <a:lstStyle/>
        <a:p>
          <a:pPr>
            <a:defRPr lang="en-U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marker>
          <c:symbol val="none"/>
        </c:marker>
        <c:dLbl>
          <c:idx val="0"/>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rAngAx val="0"/>
    </c:view3D>
    <c:floor>
      <c:thickness val="0"/>
    </c:floor>
    <c:sideWall>
      <c:thickness val="0"/>
    </c:sideWall>
    <c:backWall>
      <c:thickness val="0"/>
    </c:backWall>
    <c:plotArea>
      <c:layout/>
      <c:bar3DChart>
        <c:barDir val="col"/>
        <c:grouping val="standard"/>
        <c:varyColors val="0"/>
        <c:ser>
          <c:idx val="0"/>
          <c:order val="0"/>
          <c:tx>
            <c:v>A</c:v>
          </c:tx>
          <c:invertIfNegative val="0"/>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Centar</c:v>
              </c:pt>
              <c:pt idx="1">
                <c:v>Periferija</c:v>
              </c:pt>
              <c:pt idx="2">
                <c:v>Zona šetališta</c:v>
              </c:pt>
            </c:strLit>
          </c:cat>
          <c:val>
            <c:numLit>
              <c:formatCode>General</c:formatCode>
              <c:ptCount val="3"/>
              <c:pt idx="0">
                <c:v>5</c:v>
              </c:pt>
              <c:pt idx="1">
                <c:v>1</c:v>
              </c:pt>
              <c:pt idx="2">
                <c:v>1</c:v>
              </c:pt>
            </c:numLit>
          </c:val>
        </c:ser>
        <c:ser>
          <c:idx val="1"/>
          <c:order val="1"/>
          <c:tx>
            <c:v>B</c:v>
          </c:tx>
          <c:invertIfNegative val="0"/>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Centar</c:v>
              </c:pt>
              <c:pt idx="1">
                <c:v>Periferija</c:v>
              </c:pt>
              <c:pt idx="2">
                <c:v>Zona šetališta</c:v>
              </c:pt>
            </c:strLit>
          </c:cat>
          <c:val>
            <c:numLit>
              <c:formatCode>General</c:formatCode>
              <c:ptCount val="3"/>
              <c:pt idx="0">
                <c:v>3</c:v>
              </c:pt>
              <c:pt idx="1">
                <c:v>5</c:v>
              </c:pt>
              <c:pt idx="2">
                <c:v>2</c:v>
              </c:pt>
            </c:numLit>
          </c:val>
        </c:ser>
        <c:ser>
          <c:idx val="2"/>
          <c:order val="2"/>
          <c:tx>
            <c:v>C</c:v>
          </c:tx>
          <c:invertIfNegative val="0"/>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Centar</c:v>
              </c:pt>
              <c:pt idx="1">
                <c:v>Periferija</c:v>
              </c:pt>
              <c:pt idx="2">
                <c:v>Zona šetališta</c:v>
              </c:pt>
            </c:strLit>
          </c:cat>
          <c:val>
            <c:numLit>
              <c:formatCode>General</c:formatCode>
              <c:ptCount val="3"/>
              <c:pt idx="0">
                <c:v>1</c:v>
              </c:pt>
              <c:pt idx="1">
                <c:v>1</c:v>
              </c:pt>
              <c:pt idx="2">
                <c:v>2</c:v>
              </c:pt>
            </c:numLit>
          </c:val>
        </c:ser>
        <c:dLbls>
          <c:showLegendKey val="0"/>
          <c:showVal val="0"/>
          <c:showCatName val="0"/>
          <c:showSerName val="0"/>
          <c:showPercent val="0"/>
          <c:showBubbleSize val="0"/>
        </c:dLbls>
        <c:gapWidth val="150"/>
        <c:shape val="box"/>
        <c:axId val="-101348960"/>
        <c:axId val="-101351680"/>
        <c:axId val="-191404080"/>
      </c:bar3DChart>
      <c:catAx>
        <c:axId val="-101348960"/>
        <c:scaling>
          <c:orientation val="minMax"/>
        </c:scaling>
        <c:delete val="0"/>
        <c:axPos val="b"/>
        <c:numFmt formatCode="General" sourceLinked="0"/>
        <c:majorTickMark val="out"/>
        <c:minorTickMark val="none"/>
        <c:tickLblPos val="nextTo"/>
        <c:txPr>
          <a:bodyPr/>
          <a:lstStyle/>
          <a:p>
            <a:pPr>
              <a:defRPr lang="en-US"/>
            </a:pPr>
            <a:endParaRPr lang="en-US"/>
          </a:p>
        </c:txPr>
        <c:crossAx val="-101351680"/>
        <c:crosses val="autoZero"/>
        <c:auto val="1"/>
        <c:lblAlgn val="ctr"/>
        <c:lblOffset val="100"/>
        <c:noMultiLvlLbl val="0"/>
      </c:catAx>
      <c:valAx>
        <c:axId val="-101351680"/>
        <c:scaling>
          <c:orientation val="minMax"/>
        </c:scaling>
        <c:delete val="0"/>
        <c:axPos val="l"/>
        <c:majorGridlines/>
        <c:numFmt formatCode="General" sourceLinked="1"/>
        <c:majorTickMark val="out"/>
        <c:minorTickMark val="none"/>
        <c:tickLblPos val="nextTo"/>
        <c:txPr>
          <a:bodyPr/>
          <a:lstStyle/>
          <a:p>
            <a:pPr>
              <a:defRPr lang="en-US"/>
            </a:pPr>
            <a:endParaRPr lang="en-US"/>
          </a:p>
        </c:txPr>
        <c:crossAx val="-101348960"/>
        <c:crosses val="autoZero"/>
        <c:crossBetween val="between"/>
      </c:valAx>
      <c:serAx>
        <c:axId val="-191404080"/>
        <c:scaling>
          <c:orientation val="minMax"/>
        </c:scaling>
        <c:delete val="0"/>
        <c:axPos val="b"/>
        <c:majorTickMark val="out"/>
        <c:minorTickMark val="none"/>
        <c:tickLblPos val="nextTo"/>
        <c:txPr>
          <a:bodyPr/>
          <a:lstStyle/>
          <a:p>
            <a:pPr>
              <a:defRPr lang="en-US"/>
            </a:pPr>
            <a:endParaRPr lang="en-US"/>
          </a:p>
        </c:txPr>
        <c:crossAx val="-101351680"/>
        <c:crosses val="autoZero"/>
      </c:serAx>
    </c:plotArea>
    <c:legend>
      <c:legendPos val="r"/>
      <c:overlay val="0"/>
      <c:txPr>
        <a:bodyPr/>
        <a:lstStyle/>
        <a:p>
          <a:pPr>
            <a:defRPr lang="en-US"/>
          </a:pPr>
          <a:endParaRPr lang="en-US"/>
        </a:p>
      </c:txPr>
    </c:legend>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wmf"/><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1</xdr:row>
      <xdr:rowOff>90027</xdr:rowOff>
    </xdr:from>
    <xdr:to>
      <xdr:col>3</xdr:col>
      <xdr:colOff>371475</xdr:colOff>
      <xdr:row>8</xdr:row>
      <xdr:rowOff>47625</xdr:rowOff>
    </xdr:to>
    <xdr:pic>
      <xdr:nvPicPr>
        <xdr:cNvPr id="24577" name="Picture 1" descr="C:\Program Files (x86)\Microsoft Office\MEDIA\CAGCAT10\j0195812.wmf"/>
        <xdr:cNvPicPr>
          <a:picLocks noChangeAspect="1" noChangeArrowheads="1"/>
        </xdr:cNvPicPr>
      </xdr:nvPicPr>
      <xdr:blipFill>
        <a:blip xmlns:r="http://schemas.openxmlformats.org/officeDocument/2006/relationships" r:embed="rId1" cstate="print"/>
        <a:srcRect/>
        <a:stretch>
          <a:fillRect/>
        </a:stretch>
      </xdr:blipFill>
      <xdr:spPr bwMode="auto">
        <a:xfrm>
          <a:off x="857250" y="280527"/>
          <a:ext cx="1343025" cy="138634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317500</xdr:colOff>
      <xdr:row>20</xdr:row>
      <xdr:rowOff>71440</xdr:rowOff>
    </xdr:from>
    <xdr:to>
      <xdr:col>11</xdr:col>
      <xdr:colOff>357187</xdr:colOff>
      <xdr:row>31</xdr:row>
      <xdr:rowOff>31752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452437</xdr:colOff>
      <xdr:row>38</xdr:row>
      <xdr:rowOff>127000</xdr:rowOff>
    </xdr:from>
    <xdr:to>
      <xdr:col>12</xdr:col>
      <xdr:colOff>436562</xdr:colOff>
      <xdr:row>49</xdr:row>
      <xdr:rowOff>166687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23811</xdr:colOff>
      <xdr:row>38</xdr:row>
      <xdr:rowOff>134938</xdr:rowOff>
    </xdr:from>
    <xdr:to>
      <xdr:col>6</xdr:col>
      <xdr:colOff>452436</xdr:colOff>
      <xdr:row>49</xdr:row>
      <xdr:rowOff>150812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50</xdr:row>
      <xdr:rowOff>0</xdr:rowOff>
    </xdr:from>
    <xdr:to>
      <xdr:col>6</xdr:col>
      <xdr:colOff>428625</xdr:colOff>
      <xdr:row>61</xdr:row>
      <xdr:rowOff>15874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468312</xdr:colOff>
      <xdr:row>49</xdr:row>
      <xdr:rowOff>182562</xdr:rowOff>
    </xdr:from>
    <xdr:to>
      <xdr:col>12</xdr:col>
      <xdr:colOff>500063</xdr:colOff>
      <xdr:row>61</xdr:row>
      <xdr:rowOff>7936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13</xdr:col>
      <xdr:colOff>419100</xdr:colOff>
      <xdr:row>22</xdr:row>
      <xdr:rowOff>142875</xdr:rowOff>
    </xdr:from>
    <xdr:ext cx="2114550" cy="1125693"/>
    <xdr:sp macro="" textlink="">
      <xdr:nvSpPr>
        <xdr:cNvPr id="7" name="TextBox 6"/>
        <xdr:cNvSpPr txBox="1"/>
      </xdr:nvSpPr>
      <xdr:spPr>
        <a:xfrm>
          <a:off x="8162925" y="4533900"/>
          <a:ext cx="2114550" cy="1125693"/>
        </a:xfrm>
        <a:prstGeom prst="rect">
          <a:avLst/>
        </a:prstGeom>
        <a:gradFill flip="none" rotWithShape="1">
          <a:gsLst>
            <a:gs pos="0">
              <a:srgbClr val="FFF200">
                <a:alpha val="25000"/>
              </a:srgbClr>
            </a:gs>
            <a:gs pos="45000">
              <a:srgbClr val="FF7A00"/>
            </a:gs>
            <a:gs pos="70000">
              <a:srgbClr val="FF0300"/>
            </a:gs>
            <a:gs pos="100000">
              <a:srgbClr val="4D0808"/>
            </a:gs>
          </a:gsLst>
          <a:lin ang="5400000" scaled="0"/>
          <a:tileRect r="-100000" b="-100000"/>
        </a:gra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Kako ubacujemo grafikon? </a:t>
          </a:r>
        </a:p>
        <a:p>
          <a:r>
            <a:rPr lang="hr-HR" sz="1100"/>
            <a:t>Označimo podatke u</a:t>
          </a:r>
          <a:r>
            <a:rPr lang="hr-HR" sz="1100" baseline="0"/>
            <a:t> tabeli B22:E28. Meni Insert. Charts (desno, mala strelica).  Column, odaberemo grafikon Clustered Column. OK. </a:t>
          </a:r>
          <a:endParaRPr lang="hr-HR" sz="1100"/>
        </a:p>
      </xdr:txBody>
    </xdr:sp>
    <xdr:clientData/>
  </xdr:oneCellAnchor>
  <xdr:twoCellAnchor>
    <xdr:from>
      <xdr:col>12</xdr:col>
      <xdr:colOff>28575</xdr:colOff>
      <xdr:row>25</xdr:row>
      <xdr:rowOff>0</xdr:rowOff>
    </xdr:from>
    <xdr:to>
      <xdr:col>13</xdr:col>
      <xdr:colOff>390525</xdr:colOff>
      <xdr:row>25</xdr:row>
      <xdr:rowOff>9525</xdr:rowOff>
    </xdr:to>
    <xdr:cxnSp macro="">
      <xdr:nvCxnSpPr>
        <xdr:cNvPr id="9" name="Straight Arrow Connector 8"/>
        <xdr:cNvCxnSpPr/>
      </xdr:nvCxnSpPr>
      <xdr:spPr>
        <a:xfrm flipV="1">
          <a:off x="7162800" y="4962525"/>
          <a:ext cx="971550" cy="95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200025</xdr:colOff>
      <xdr:row>39</xdr:row>
      <xdr:rowOff>38100</xdr:rowOff>
    </xdr:from>
    <xdr:ext cx="2514600" cy="2675732"/>
    <xdr:sp macro="" textlink="">
      <xdr:nvSpPr>
        <xdr:cNvPr id="11" name="TextBox 10"/>
        <xdr:cNvSpPr txBox="1"/>
      </xdr:nvSpPr>
      <xdr:spPr>
        <a:xfrm>
          <a:off x="7943850" y="7667625"/>
          <a:ext cx="2514600" cy="2675732"/>
        </a:xfrm>
        <a:prstGeom prst="rect">
          <a:avLst/>
        </a:prstGeom>
        <a:gradFill flip="none" rotWithShape="1">
          <a:gsLst>
            <a:gs pos="0">
              <a:srgbClr val="FFF200">
                <a:alpha val="25000"/>
              </a:srgbClr>
            </a:gs>
            <a:gs pos="45000">
              <a:srgbClr val="FF7A00"/>
            </a:gs>
            <a:gs pos="70000">
              <a:srgbClr val="FF0300"/>
            </a:gs>
            <a:gs pos="100000">
              <a:srgbClr val="4D0808"/>
            </a:gs>
          </a:gsLst>
          <a:lin ang="5400000" scaled="0"/>
          <a:tileRect r="-100000" b="-100000"/>
        </a:gra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Kako </a:t>
          </a:r>
          <a:r>
            <a:rPr lang="hr-HR" sz="1100" baseline="0"/>
            <a:t> mijenjamo oblik grafikona? Prethodno je dovoljno  iskopirati 4 puta grafikon koji smo već napravili. To radimo na sljedeći način: označimo grafikon (klikom  lijevim tasterom miša na ivicu), desni taster miša (DTM),  kopiramo, zalijepimo gdje postavimo miš.  </a:t>
          </a:r>
        </a:p>
        <a:p>
          <a:endParaRPr lang="hr-HR" sz="1100" baseline="0"/>
        </a:p>
        <a:p>
          <a:r>
            <a:rPr lang="hr-HR" sz="1100" baseline="0"/>
            <a:t>Zatim, označimo kopirani grafikon:</a:t>
          </a:r>
        </a:p>
        <a:p>
          <a:r>
            <a:rPr lang="hr-HR" sz="1100" baseline="0"/>
            <a:t>-  PRVI NAČIN:  DTM, Change Chart Type</a:t>
          </a:r>
        </a:p>
        <a:p>
          <a:r>
            <a:rPr lang="hr-HR" sz="1100" baseline="0"/>
            <a:t>-  DRUGI NAČIN: meni Design (u okviru ChartTools, novog menija), u lijevom uglu, opcija Change Chart Type</a:t>
          </a:r>
        </a:p>
        <a:p>
          <a:r>
            <a:rPr lang="hr-HR" sz="1100" baseline="0"/>
            <a:t>-  Odaberemo željeni grafikon. OK. </a:t>
          </a:r>
          <a:endParaRPr lang="hr-HR" sz="1100"/>
        </a:p>
      </xdr:txBody>
    </xdr:sp>
    <xdr:clientData/>
  </xdr:oneCellAnchor>
  <xdr:twoCellAnchor>
    <xdr:from>
      <xdr:col>4</xdr:col>
      <xdr:colOff>95250</xdr:colOff>
      <xdr:row>58</xdr:row>
      <xdr:rowOff>104775</xdr:rowOff>
    </xdr:from>
    <xdr:to>
      <xdr:col>15</xdr:col>
      <xdr:colOff>57150</xdr:colOff>
      <xdr:row>65</xdr:row>
      <xdr:rowOff>28575</xdr:rowOff>
    </xdr:to>
    <xdr:cxnSp macro="">
      <xdr:nvCxnSpPr>
        <xdr:cNvPr id="13" name="Straight Arrow Connector 12"/>
        <xdr:cNvCxnSpPr/>
      </xdr:nvCxnSpPr>
      <xdr:spPr>
        <a:xfrm>
          <a:off x="2333625" y="11353800"/>
          <a:ext cx="6686550" cy="1257300"/>
        </a:xfrm>
        <a:prstGeom prst="straightConnector1">
          <a:avLst/>
        </a:prstGeom>
        <a:ln w="222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190499</xdr:colOff>
      <xdr:row>64</xdr:row>
      <xdr:rowOff>35719</xdr:rowOff>
    </xdr:from>
    <xdr:ext cx="3357563" cy="1845633"/>
    <xdr:sp macro="" textlink="">
      <xdr:nvSpPr>
        <xdr:cNvPr id="15" name="TextBox 14"/>
        <xdr:cNvSpPr txBox="1"/>
      </xdr:nvSpPr>
      <xdr:spPr>
        <a:xfrm>
          <a:off x="9132093" y="12430125"/>
          <a:ext cx="3357563" cy="1845633"/>
        </a:xfrm>
        <a:prstGeom prst="rect">
          <a:avLst/>
        </a:prstGeom>
        <a:blipFill dpi="0" rotWithShape="1">
          <a:blip xmlns:r="http://schemas.openxmlformats.org/officeDocument/2006/relationships" r:embed="rId6" cstate="print">
            <a:alphaModFix amt="47000"/>
          </a:blip>
          <a:srcRect/>
          <a:stretch>
            <a:fillRect/>
          </a:stretch>
        </a:blipFill>
        <a:ln>
          <a:solidFill>
            <a:srgbClr val="00B0F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400" b="1"/>
            <a:t>Ako kliknemo na površinu kruga</a:t>
          </a:r>
          <a:r>
            <a:rPr lang="hr-HR" sz="1400" b="1" baseline="0"/>
            <a:t> i pogledamo tabelu sa podacima, primijetićemo da je Eksel označio samo prvu seriju podataka, tj. da krug pokazuje samo zadovoljstvo gledlaca najmlađe starosne grupe. Iz tog razloga ovaj grafikon se ne preporučuje kod više serija podataka. </a:t>
          </a:r>
          <a:endParaRPr lang="hr-HR" sz="1400" b="1"/>
        </a:p>
      </xdr:txBody>
    </xdr:sp>
    <xdr:clientData/>
  </xdr:oneCellAnchor>
  <xdr:twoCellAnchor>
    <xdr:from>
      <xdr:col>13</xdr:col>
      <xdr:colOff>200025</xdr:colOff>
      <xdr:row>0</xdr:row>
      <xdr:rowOff>104775</xdr:rowOff>
    </xdr:from>
    <xdr:to>
      <xdr:col>17</xdr:col>
      <xdr:colOff>95250</xdr:colOff>
      <xdr:row>15</xdr:row>
      <xdr:rowOff>161925</xdr:rowOff>
    </xdr:to>
    <xdr:sp macro="" textlink="">
      <xdr:nvSpPr>
        <xdr:cNvPr id="16" name="Oval 15"/>
        <xdr:cNvSpPr/>
      </xdr:nvSpPr>
      <xdr:spPr>
        <a:xfrm>
          <a:off x="7943850" y="104775"/>
          <a:ext cx="2333625" cy="2933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twoCellAnchor>
    <xdr:from>
      <xdr:col>17</xdr:col>
      <xdr:colOff>57150</xdr:colOff>
      <xdr:row>9</xdr:row>
      <xdr:rowOff>180975</xdr:rowOff>
    </xdr:from>
    <xdr:to>
      <xdr:col>19</xdr:col>
      <xdr:colOff>304800</xdr:colOff>
      <xdr:row>14</xdr:row>
      <xdr:rowOff>57150</xdr:rowOff>
    </xdr:to>
    <xdr:cxnSp macro="">
      <xdr:nvCxnSpPr>
        <xdr:cNvPr id="18" name="Straight Arrow Connector 17"/>
        <xdr:cNvCxnSpPr/>
      </xdr:nvCxnSpPr>
      <xdr:spPr>
        <a:xfrm>
          <a:off x="10239375" y="1914525"/>
          <a:ext cx="1466850" cy="828675"/>
        </a:xfrm>
        <a:prstGeom prst="straightConnector1">
          <a:avLst/>
        </a:prstGeom>
        <a:ln w="3175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457200</xdr:colOff>
      <xdr:row>11</xdr:row>
      <xdr:rowOff>123825</xdr:rowOff>
    </xdr:from>
    <xdr:ext cx="2628900" cy="968983"/>
    <xdr:sp macro="" textlink="">
      <xdr:nvSpPr>
        <xdr:cNvPr id="19" name="TextBox 18"/>
        <xdr:cNvSpPr txBox="1"/>
      </xdr:nvSpPr>
      <xdr:spPr>
        <a:xfrm>
          <a:off x="11858625" y="2238375"/>
          <a:ext cx="2628900" cy="96898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400" b="1" i="1">
              <a:solidFill>
                <a:srgbClr val="FF0000"/>
              </a:solidFill>
            </a:rPr>
            <a:t>Sve ove grafikone možemo pronaći na meniju Insert, kartica Charts,</a:t>
          </a:r>
          <a:r>
            <a:rPr lang="hr-HR" sz="1400" b="1" i="1" baseline="0">
              <a:solidFill>
                <a:srgbClr val="FF0000"/>
              </a:solidFill>
            </a:rPr>
            <a:t> klikom na strelicu desno od naziva grupe komandi Charts. </a:t>
          </a:r>
          <a:endParaRPr lang="hr-HR" sz="1400" b="1" i="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276225</xdr:colOff>
      <xdr:row>1</xdr:row>
      <xdr:rowOff>161925</xdr:rowOff>
    </xdr:from>
    <xdr:ext cx="6115050" cy="781240"/>
    <xdr:sp macro="" textlink="">
      <xdr:nvSpPr>
        <xdr:cNvPr id="2" name="TextBox 1"/>
        <xdr:cNvSpPr txBox="1"/>
      </xdr:nvSpPr>
      <xdr:spPr>
        <a:xfrm>
          <a:off x="4543425" y="352425"/>
          <a:ext cx="6115050" cy="781240"/>
        </a:xfrm>
        <a:prstGeom prst="rect">
          <a:avLst/>
        </a:prstGeom>
        <a:solidFill>
          <a:srgbClr val="FF0000">
            <a:alpha val="41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Prvo klik na ćeliju sa tekstom, zatim</a:t>
          </a:r>
          <a:r>
            <a:rPr lang="hr-HR" sz="1100" baseline="0"/>
            <a:t> Alt na tastaturi. Pojaviće nam se brojevi i slova, tj. oznake kartica.  Da bismo centrirali tekst treba nam meni Home koje je označeno slovom H. Pritisnemo slovo H na tastaturi i Eksel nas "pomjera" u meni Home, tj. daje slovne skraćenice za različite opcije u kartici Home. Da bismo centrirali tekst potrebno je da preko tastature otkucamo AC. </a:t>
          </a:r>
          <a:endParaRPr lang="hr-HR" sz="1100"/>
        </a:p>
      </xdr:txBody>
    </xdr:sp>
    <xdr:clientData/>
  </xdr:oneCellAnchor>
  <xdr:oneCellAnchor>
    <xdr:from>
      <xdr:col>0</xdr:col>
      <xdr:colOff>142875</xdr:colOff>
      <xdr:row>20</xdr:row>
      <xdr:rowOff>47625</xdr:rowOff>
    </xdr:from>
    <xdr:ext cx="2266950" cy="1814599"/>
    <xdr:sp macro="" textlink="">
      <xdr:nvSpPr>
        <xdr:cNvPr id="3" name="TextBox 2"/>
        <xdr:cNvSpPr txBox="1"/>
      </xdr:nvSpPr>
      <xdr:spPr>
        <a:xfrm>
          <a:off x="142875" y="4191000"/>
          <a:ext cx="2266950" cy="1814599"/>
        </a:xfrm>
        <a:prstGeom prst="rect">
          <a:avLst/>
        </a:prstGeom>
        <a:solidFill>
          <a:srgbClr val="00B0F0">
            <a:alpha val="35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Da bismo pokazali od čega</a:t>
          </a:r>
          <a:r>
            <a:rPr lang="hr-HR" sz="1100" baseline="0"/>
            <a:t> se sastoji zbir u polju E22, tj. od čega on zavisi, meni  Formulas, u okviru grupe opcija Formula Auditing odaberemo opciju Trace Precedents. Pojaviće nam se dvije strelice koje pokazuju na zbir. </a:t>
          </a:r>
        </a:p>
        <a:p>
          <a:endParaRPr lang="hr-HR" sz="1100" baseline="0"/>
        </a:p>
        <a:p>
          <a:r>
            <a:rPr lang="hr-HR" sz="1100" baseline="0"/>
            <a:t>Slično ćemo dobiti i ako ovu opciju upotrijebimo na polja J28 i M28. </a:t>
          </a:r>
          <a:endParaRPr lang="hr-HR"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276224</xdr:colOff>
      <xdr:row>13</xdr:row>
      <xdr:rowOff>161925</xdr:rowOff>
    </xdr:from>
    <xdr:to>
      <xdr:col>9</xdr:col>
      <xdr:colOff>342899</xdr:colOff>
      <xdr:row>28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171450</xdr:colOff>
      <xdr:row>29</xdr:row>
      <xdr:rowOff>0</xdr:rowOff>
    </xdr:from>
    <xdr:to>
      <xdr:col>2</xdr:col>
      <xdr:colOff>571500</xdr:colOff>
      <xdr:row>32</xdr:row>
      <xdr:rowOff>38100</xdr:rowOff>
    </xdr:to>
    <xdr:sp macro="" textlink="">
      <xdr:nvSpPr>
        <xdr:cNvPr id="3" name="Down Arrow 2"/>
        <xdr:cNvSpPr/>
      </xdr:nvSpPr>
      <xdr:spPr>
        <a:xfrm>
          <a:off x="1390650" y="5705475"/>
          <a:ext cx="400050" cy="609600"/>
        </a:xfrm>
        <a:prstGeom prst="downArrow">
          <a:avLst/>
        </a:prstGeom>
        <a:solidFill>
          <a:schemeClr val="bg1">
            <a:lumMod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oneCellAnchor>
    <xdr:from>
      <xdr:col>0</xdr:col>
      <xdr:colOff>571500</xdr:colOff>
      <xdr:row>32</xdr:row>
      <xdr:rowOff>123825</xdr:rowOff>
    </xdr:from>
    <xdr:ext cx="2159758" cy="264560"/>
    <xdr:sp macro="" textlink="">
      <xdr:nvSpPr>
        <xdr:cNvPr id="4" name="TextBox 3"/>
        <xdr:cNvSpPr txBox="1"/>
      </xdr:nvSpPr>
      <xdr:spPr>
        <a:xfrm>
          <a:off x="571500" y="6400800"/>
          <a:ext cx="2159758" cy="264560"/>
        </a:xfrm>
        <a:prstGeom prst="rect">
          <a:avLst/>
        </a:prstGeom>
        <a:solidFill>
          <a:schemeClr val="bg1">
            <a:lumMod val="5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hr-HR" sz="1100"/>
            <a:t>Odabran</a:t>
          </a:r>
          <a:r>
            <a:rPr lang="hr-HR" sz="1100" baseline="0"/>
            <a:t> je grafikon  3-D Cylinder. </a:t>
          </a:r>
          <a:endParaRPr lang="hr-HR" sz="1100"/>
        </a:p>
      </xdr:txBody>
    </xdr:sp>
    <xdr:clientData/>
  </xdr:oneCellAnchor>
  <xdr:twoCellAnchor>
    <xdr:from>
      <xdr:col>10</xdr:col>
      <xdr:colOff>338818</xdr:colOff>
      <xdr:row>16</xdr:row>
      <xdr:rowOff>59871</xdr:rowOff>
    </xdr:from>
    <xdr:to>
      <xdr:col>13</xdr:col>
      <xdr:colOff>542926</xdr:colOff>
      <xdr:row>22</xdr:row>
      <xdr:rowOff>57150</xdr:rowOff>
    </xdr:to>
    <xdr:sp macro="" textlink="">
      <xdr:nvSpPr>
        <xdr:cNvPr id="5" name="Rectangular Callout 4"/>
        <xdr:cNvSpPr/>
      </xdr:nvSpPr>
      <xdr:spPr>
        <a:xfrm>
          <a:off x="6434818" y="4993821"/>
          <a:ext cx="2032908" cy="1140279"/>
        </a:xfrm>
        <a:prstGeom prst="wedgeRectCallout">
          <a:avLst>
            <a:gd name="adj1" fmla="val -76295"/>
            <a:gd name="adj2" fmla="val 31500"/>
          </a:avLst>
        </a:prstGeom>
        <a:solidFill>
          <a:schemeClr val="tx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hr-HR" sz="1100" b="1">
              <a:solidFill>
                <a:sysClr val="windowText" lastClr="000000"/>
              </a:solidFill>
            </a:rPr>
            <a:t>Da biste promijenili boju pozadine legende, dovoljno je da je označite, DTM, Format</a:t>
          </a:r>
          <a:r>
            <a:rPr lang="hr-HR" sz="1100" b="1" baseline="0">
              <a:solidFill>
                <a:sysClr val="windowText" lastClr="000000"/>
              </a:solidFill>
            </a:rPr>
            <a:t> Legend, Fill (odaberete boju)</a:t>
          </a:r>
          <a:endParaRPr lang="hr-HR" sz="11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266699</xdr:colOff>
      <xdr:row>17</xdr:row>
      <xdr:rowOff>152400</xdr:rowOff>
    </xdr:from>
    <xdr:to>
      <xdr:col>13</xdr:col>
      <xdr:colOff>533399</xdr:colOff>
      <xdr:row>26</xdr:row>
      <xdr:rowOff>47625</xdr:rowOff>
    </xdr:to>
    <xdr:sp macro="" textlink="">
      <xdr:nvSpPr>
        <xdr:cNvPr id="2" name="Oval 1"/>
        <xdr:cNvSpPr/>
      </xdr:nvSpPr>
      <xdr:spPr>
        <a:xfrm>
          <a:off x="5305424" y="3390900"/>
          <a:ext cx="3667125" cy="1609725"/>
        </a:xfrm>
        <a:prstGeom prst="ellipse">
          <a:avLst/>
        </a:prstGeom>
        <a:no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hr-HR" sz="1100"/>
        </a:p>
      </xdr:txBody>
    </xdr:sp>
    <xdr:clientData/>
  </xdr:twoCellAnchor>
  <xdr:twoCellAnchor>
    <xdr:from>
      <xdr:col>9</xdr:col>
      <xdr:colOff>361951</xdr:colOff>
      <xdr:row>13</xdr:row>
      <xdr:rowOff>171451</xdr:rowOff>
    </xdr:from>
    <xdr:to>
      <xdr:col>10</xdr:col>
      <xdr:colOff>200027</xdr:colOff>
      <xdr:row>18</xdr:row>
      <xdr:rowOff>47627</xdr:rowOff>
    </xdr:to>
    <xdr:cxnSp macro="">
      <xdr:nvCxnSpPr>
        <xdr:cNvPr id="3" name="Straight Arrow Connector 2"/>
        <xdr:cNvCxnSpPr/>
      </xdr:nvCxnSpPr>
      <xdr:spPr>
        <a:xfrm rot="5400000" flipH="1" flipV="1">
          <a:off x="6091239" y="2757488"/>
          <a:ext cx="828676" cy="609601"/>
        </a:xfrm>
        <a:prstGeom prst="straightConnector1">
          <a:avLst/>
        </a:prstGeom>
        <a:ln w="28575">
          <a:solidFill>
            <a:srgbClr val="FF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228600</xdr:colOff>
      <xdr:row>5</xdr:row>
      <xdr:rowOff>38100</xdr:rowOff>
    </xdr:from>
    <xdr:ext cx="3686175" cy="2159053"/>
    <xdr:sp macro="" textlink="">
      <xdr:nvSpPr>
        <xdr:cNvPr id="4" name="TextBox 3"/>
        <xdr:cNvSpPr txBox="1"/>
      </xdr:nvSpPr>
      <xdr:spPr>
        <a:xfrm>
          <a:off x="6838950" y="990600"/>
          <a:ext cx="3686175" cy="2159053"/>
        </a:xfrm>
        <a:prstGeom prst="rect">
          <a:avLst/>
        </a:prstGeom>
        <a:solidFill>
          <a:srgbClr val="FF33CC">
            <a:alpha val="29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Ovako</a:t>
          </a:r>
          <a:r>
            <a:rPr lang="hr-HR" sz="1100" baseline="0"/>
            <a:t> izgleda jedna pivot tabela. Ona služi da se iz velikih tabela brzo dobiju podaci koji su nam korisni na način da iz njh brzo iščitamo neke zakonitosti, ili pojave. </a:t>
          </a:r>
        </a:p>
        <a:p>
          <a:r>
            <a:rPr lang="hr-HR" sz="1100" baseline="0"/>
            <a:t>Koraci za kreiranje pivot tabele:</a:t>
          </a:r>
        </a:p>
        <a:p>
          <a:r>
            <a:rPr lang="hr-HR" sz="1100" baseline="0"/>
            <a:t>1. Kliknite na bilo koje polje u tabeli</a:t>
          </a:r>
        </a:p>
        <a:p>
          <a:r>
            <a:rPr lang="hr-HR" sz="1100" baseline="0"/>
            <a:t>2. Meni Insert - Pivot Table</a:t>
          </a:r>
        </a:p>
        <a:p>
          <a:r>
            <a:rPr lang="hr-HR" sz="1100" baseline="0"/>
            <a:t>3. Pojavi se okvir u kojem Excel traži da označimo podatke tj. tabelu iz koje pravimo pivot (obično je on prepozna i automatski  označi, ipak, ako se to ne desi - ručno označite podatke)</a:t>
          </a:r>
        </a:p>
        <a:p>
          <a:r>
            <a:rPr lang="hr-HR" sz="1100" baseline="0"/>
            <a:t>4. U zadnjem polju Excel traži gdje da smjesti pivot tabelu: da li u novi radni list ili u mjesto gdje korisnik želi. </a:t>
          </a:r>
          <a:endParaRPr lang="hr-HR" sz="1100"/>
        </a:p>
      </xdr:txBody>
    </xdr:sp>
    <xdr:clientData/>
  </xdr:oneCellAnchor>
  <xdr:twoCellAnchor>
    <xdr:from>
      <xdr:col>16</xdr:col>
      <xdr:colOff>257176</xdr:colOff>
      <xdr:row>11</xdr:row>
      <xdr:rowOff>76201</xdr:rowOff>
    </xdr:from>
    <xdr:to>
      <xdr:col>17</xdr:col>
      <xdr:colOff>314328</xdr:colOff>
      <xdr:row>11</xdr:row>
      <xdr:rowOff>85725</xdr:rowOff>
    </xdr:to>
    <xdr:cxnSp macro="">
      <xdr:nvCxnSpPr>
        <xdr:cNvPr id="5" name="Straight Arrow Connector 4"/>
        <xdr:cNvCxnSpPr/>
      </xdr:nvCxnSpPr>
      <xdr:spPr>
        <a:xfrm>
          <a:off x="10525126" y="2171701"/>
          <a:ext cx="666752" cy="9524"/>
        </a:xfrm>
        <a:prstGeom prst="straightConnector1">
          <a:avLst/>
        </a:prstGeom>
        <a:ln w="28575">
          <a:solidFill>
            <a:srgbClr val="FF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342900</xdr:colOff>
      <xdr:row>5</xdr:row>
      <xdr:rowOff>95250</xdr:rowOff>
    </xdr:from>
    <xdr:ext cx="3686175" cy="3536866"/>
    <xdr:sp macro="" textlink="">
      <xdr:nvSpPr>
        <xdr:cNvPr id="6" name="TextBox 5"/>
        <xdr:cNvSpPr txBox="1"/>
      </xdr:nvSpPr>
      <xdr:spPr>
        <a:xfrm>
          <a:off x="11220450" y="1047750"/>
          <a:ext cx="3686175" cy="3536866"/>
        </a:xfrm>
        <a:prstGeom prst="rect">
          <a:avLst/>
        </a:prstGeom>
        <a:solidFill>
          <a:srgbClr val="FFFF00">
            <a:alpha val="57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100"/>
            <a:t>Odaberemo</a:t>
          </a:r>
          <a:r>
            <a:rPr lang="hr-HR" sz="1100" baseline="0"/>
            <a:t> ćeliju. Klik na OK. Dobijemo u desnoj strani prozora okvir sa sljedećim poljima: gornje, najveće polje sadrži nazive kolona podataka iz tabele (njih Excel automatski prepoznaje).  U donjem desnom uglu postoje 4 polja (prvo polje je Filter - njega za sada nećemo koristiti). Desno od polja Filter je polje u koje unosimo podatke koje želimo dobiti u kolonama. Ispod polja Column je polje Value, dakle vrijednosni izraz podataka. Lijevo od polja Value je polje u koje unosimo podatke za koje želimo da nam budu u redovima. </a:t>
          </a:r>
        </a:p>
        <a:p>
          <a:r>
            <a:rPr lang="hr-HR" sz="1100" baseline="0"/>
            <a:t>Da bismo prenijeli podatke - klik lijevim tasterom miša na naziv  "Grad" i držeći lijevi taster prevlačimo ovaj podatak u polje sa redovima (dole lijevo) i "otpustimo". Odmah nam se na radnom listu  stvara prikaz redova gradova. </a:t>
          </a:r>
        </a:p>
        <a:p>
          <a:r>
            <a:rPr lang="hr-HR" sz="1100" baseline="0"/>
            <a:t>Sada dodajemo kolone.  Klik na "Pol" i prevlačimo u polje Column. Otpustimo. </a:t>
          </a:r>
        </a:p>
        <a:p>
          <a:r>
            <a:rPr lang="hr-HR" sz="1100" baseline="0"/>
            <a:t>Sada naša tabela ima redove (gradove) i dvije kolone (sa oznakama polova), ali nema vrijednosti. </a:t>
          </a:r>
        </a:p>
        <a:p>
          <a:r>
            <a:rPr lang="hr-HR" sz="1100" baseline="0"/>
            <a:t>Sada ćemo  klikom na "Plata" povući taj podatak u polje Value. Dobili smo tabelicu kao što je ova ovdje. </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13</xdr:col>
      <xdr:colOff>257175</xdr:colOff>
      <xdr:row>0</xdr:row>
      <xdr:rowOff>76199</xdr:rowOff>
    </xdr:from>
    <xdr:to>
      <xdr:col>17</xdr:col>
      <xdr:colOff>133350</xdr:colOff>
      <xdr:row>2</xdr:row>
      <xdr:rowOff>723900</xdr:rowOff>
    </xdr:to>
    <xdr:sp macro="" textlink="">
      <xdr:nvSpPr>
        <xdr:cNvPr id="2" name="TextBox 1"/>
        <xdr:cNvSpPr txBox="1"/>
      </xdr:nvSpPr>
      <xdr:spPr>
        <a:xfrm>
          <a:off x="10810875" y="76199"/>
          <a:ext cx="2600325" cy="1076326"/>
        </a:xfrm>
        <a:prstGeom prst="rect">
          <a:avLst/>
        </a:prstGeom>
        <a:solidFill>
          <a:srgbClr val="7030A0">
            <a:alpha val="58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r-Latn-BA" sz="1100"/>
            <a:t>Konkurencija:</a:t>
          </a:r>
        </a:p>
        <a:p>
          <a:r>
            <a:rPr lang="sr-Latn-BA" sz="1100"/>
            <a:t>Mb =</a:t>
          </a:r>
          <a:r>
            <a:rPr lang="sr-Latn-BA" sz="1100" baseline="0"/>
            <a:t> 1</a:t>
          </a:r>
        </a:p>
        <a:p>
          <a:r>
            <a:rPr lang="sr-Latn-BA" sz="1100" baseline="0"/>
            <a:t>Divine = 2</a:t>
          </a:r>
        </a:p>
        <a:p>
          <a:r>
            <a:rPr lang="sr-Latn-BA" sz="1100" baseline="0"/>
            <a:t>Micro S = 3</a:t>
          </a:r>
        </a:p>
        <a:p>
          <a:r>
            <a:rPr lang="sr-Latn-BA" sz="1100" baseline="0"/>
            <a:t>Alum= 4</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257175</xdr:colOff>
      <xdr:row>0</xdr:row>
      <xdr:rowOff>76199</xdr:rowOff>
    </xdr:from>
    <xdr:to>
      <xdr:col>17</xdr:col>
      <xdr:colOff>133350</xdr:colOff>
      <xdr:row>2</xdr:row>
      <xdr:rowOff>723900</xdr:rowOff>
    </xdr:to>
    <xdr:sp macro="" textlink="">
      <xdr:nvSpPr>
        <xdr:cNvPr id="2" name="TextBox 1"/>
        <xdr:cNvSpPr txBox="1"/>
      </xdr:nvSpPr>
      <xdr:spPr>
        <a:xfrm>
          <a:off x="11525250" y="76199"/>
          <a:ext cx="2419350" cy="1076326"/>
        </a:xfrm>
        <a:prstGeom prst="rect">
          <a:avLst/>
        </a:prstGeom>
        <a:solidFill>
          <a:srgbClr val="7030A0">
            <a:alpha val="58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r-Latn-BA" sz="1100"/>
            <a:t>Konkurencija:</a:t>
          </a:r>
        </a:p>
        <a:p>
          <a:r>
            <a:rPr lang="sr-Latn-BA" sz="1100"/>
            <a:t>Mb =</a:t>
          </a:r>
          <a:r>
            <a:rPr lang="sr-Latn-BA" sz="1100" baseline="0"/>
            <a:t> 1</a:t>
          </a:r>
        </a:p>
        <a:p>
          <a:r>
            <a:rPr lang="sr-Latn-BA" sz="1100" baseline="0"/>
            <a:t>Divine = 2</a:t>
          </a:r>
        </a:p>
        <a:p>
          <a:r>
            <a:rPr lang="sr-Latn-BA" sz="1100" baseline="0"/>
            <a:t>Micro S = 3</a:t>
          </a:r>
        </a:p>
        <a:p>
          <a:r>
            <a:rPr lang="sr-Latn-BA" sz="1100" baseline="0"/>
            <a:t>Alum= 4</a:t>
          </a:r>
        </a:p>
      </xdr:txBody>
    </xdr:sp>
    <xdr:clientData/>
  </xdr:twoCellAnchor>
  <xdr:oneCellAnchor>
    <xdr:from>
      <xdr:col>14</xdr:col>
      <xdr:colOff>306916</xdr:colOff>
      <xdr:row>7</xdr:row>
      <xdr:rowOff>31750</xdr:rowOff>
    </xdr:from>
    <xdr:ext cx="1502833" cy="1407308"/>
    <xdr:sp macro="" textlink="">
      <xdr:nvSpPr>
        <xdr:cNvPr id="3" name="TextBox 2"/>
        <xdr:cNvSpPr txBox="1"/>
      </xdr:nvSpPr>
      <xdr:spPr>
        <a:xfrm>
          <a:off x="12146491" y="2222500"/>
          <a:ext cx="1502833" cy="1407308"/>
        </a:xfrm>
        <a:prstGeom prst="rect">
          <a:avLst/>
        </a:prstGeom>
        <a:solidFill>
          <a:srgbClr val="FFFF00">
            <a:alpha val="57000"/>
          </a:srgbClr>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hr-HR" sz="1400"/>
            <a:t>Ovdje ne treba  ništa rješavati.</a:t>
          </a:r>
          <a:r>
            <a:rPr lang="hr-HR" sz="1400" baseline="0"/>
            <a:t> Ovo je tabela koja služi za pivot grafikone na sljedećem listu. </a:t>
          </a:r>
          <a:endParaRPr lang="hr-HR" sz="14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495299</xdr:colOff>
      <xdr:row>0</xdr:row>
      <xdr:rowOff>133350</xdr:rowOff>
    </xdr:from>
    <xdr:to>
      <xdr:col>12</xdr:col>
      <xdr:colOff>266699</xdr:colOff>
      <xdr:row>10</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180976</xdr:colOff>
      <xdr:row>22</xdr:row>
      <xdr:rowOff>28575</xdr:rowOff>
    </xdr:from>
    <xdr:to>
      <xdr:col>21</xdr:col>
      <xdr:colOff>95250</xdr:colOff>
      <xdr:row>36</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190499</xdr:colOff>
      <xdr:row>38</xdr:row>
      <xdr:rowOff>142875</xdr:rowOff>
    </xdr:from>
    <xdr:to>
      <xdr:col>20</xdr:col>
      <xdr:colOff>266699</xdr:colOff>
      <xdr:row>53</xdr:row>
      <xdr:rowOff>28575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219075</xdr:colOff>
      <xdr:row>53</xdr:row>
      <xdr:rowOff>104775</xdr:rowOff>
    </xdr:from>
    <xdr:to>
      <xdr:col>20</xdr:col>
      <xdr:colOff>266700</xdr:colOff>
      <xdr:row>67</xdr:row>
      <xdr:rowOff>180975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381000</xdr:colOff>
      <xdr:row>69</xdr:row>
      <xdr:rowOff>28575</xdr:rowOff>
    </xdr:from>
    <xdr:to>
      <xdr:col>16</xdr:col>
      <xdr:colOff>0</xdr:colOff>
      <xdr:row>83</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219074</xdr:colOff>
      <xdr:row>84</xdr:row>
      <xdr:rowOff>171450</xdr:rowOff>
    </xdr:from>
    <xdr:to>
      <xdr:col>20</xdr:col>
      <xdr:colOff>190500</xdr:colOff>
      <xdr:row>99</xdr:row>
      <xdr:rowOff>57150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133350</xdr:colOff>
      <xdr:row>100</xdr:row>
      <xdr:rowOff>133350</xdr:rowOff>
    </xdr:from>
    <xdr:to>
      <xdr:col>22</xdr:col>
      <xdr:colOff>190500</xdr:colOff>
      <xdr:row>115</xdr:row>
      <xdr:rowOff>19050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38099</xdr:colOff>
      <xdr:row>0</xdr:row>
      <xdr:rowOff>25977</xdr:rowOff>
    </xdr:from>
    <xdr:to>
      <xdr:col>32</xdr:col>
      <xdr:colOff>180974</xdr:colOff>
      <xdr:row>14</xdr:row>
      <xdr:rowOff>129886</xdr:rowOff>
    </xdr:to>
    <xdr:sp macro="" textlink="">
      <xdr:nvSpPr>
        <xdr:cNvPr id="9" name="Left Arrow Callout 8"/>
        <xdr:cNvSpPr/>
      </xdr:nvSpPr>
      <xdr:spPr>
        <a:xfrm>
          <a:off x="7324724" y="25977"/>
          <a:ext cx="6581775" cy="2770909"/>
        </a:xfrm>
        <a:prstGeom prst="leftArrowCallout">
          <a:avLst>
            <a:gd name="adj1" fmla="val 11133"/>
            <a:gd name="adj2" fmla="val 13442"/>
            <a:gd name="adj3" fmla="val 18363"/>
            <a:gd name="adj4" fmla="val 83364"/>
          </a:avLst>
        </a:prstGeom>
        <a:solidFill>
          <a:schemeClr val="accent3">
            <a:lumMod val="60000"/>
            <a:lumOff val="4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hr-HR" sz="1200" b="1">
              <a:solidFill>
                <a:sysClr val="windowText" lastClr="000000"/>
              </a:solidFill>
            </a:rPr>
            <a:t>Da bismo napravili pivot grafikon, dovoljno je da označimo jednu ćeliju u</a:t>
          </a:r>
          <a:r>
            <a:rPr lang="hr-HR" sz="1200" b="1" baseline="0">
              <a:solidFill>
                <a:sysClr val="windowText" lastClr="000000"/>
              </a:solidFill>
            </a:rPr>
            <a:t> tabeli na prethodnoj strani. Zatim, meni Insert, Pivot Table, odaberemo Pivot Chart. U malom okviru koji nam se pojavi prvo područje ćelija predstavlja obim podataka iz tabele (ako Eksel nije prepoznao tabelu, sami označimo LTM cijeu tabelu dok nam je kursor pozicioniran u prvo polje). U drugom polju biramo gdje ćemo smjestiti grafikon.  Da li na postojeći radni list (koristimo u ovom slučaju), ili na novi radni list (staviće grafikon poslije svih radnih listova koje imamo na poseban novi radni list). Postavimo  pokazivač u polje Location, klik na stranicu Pivot_tabele, klik na polje A1. OK. Da bismo dobili pivot grafikon "Ukupan prihod preduzeća prema komercijalistima", u okvru koji nam se pojavi u polje za redove (lijevo, dole) prevučemo LTM polje Komercijalisti. </a:t>
          </a:r>
          <a:endParaRPr lang="hr-HR" sz="1200" b="1">
            <a:solidFill>
              <a:sysClr val="windowText" lastClr="000000"/>
            </a:solidFill>
          </a:endParaRPr>
        </a:p>
      </xdr:txBody>
    </xdr:sp>
    <xdr:clientData/>
  </xdr:twoCellAnchor>
  <xdr:twoCellAnchor>
    <xdr:from>
      <xdr:col>32</xdr:col>
      <xdr:colOff>219076</xdr:colOff>
      <xdr:row>0</xdr:row>
      <xdr:rowOff>104775</xdr:rowOff>
    </xdr:from>
    <xdr:to>
      <xdr:col>39</xdr:col>
      <xdr:colOff>247650</xdr:colOff>
      <xdr:row>9</xdr:row>
      <xdr:rowOff>76200</xdr:rowOff>
    </xdr:to>
    <xdr:sp macro="" textlink="">
      <xdr:nvSpPr>
        <xdr:cNvPr id="10" name="Left Arrow Callout 9"/>
        <xdr:cNvSpPr/>
      </xdr:nvSpPr>
      <xdr:spPr>
        <a:xfrm>
          <a:off x="13944601" y="104775"/>
          <a:ext cx="2362199" cy="1685925"/>
        </a:xfrm>
        <a:prstGeom prst="leftArrowCallout">
          <a:avLst>
            <a:gd name="adj1" fmla="val 11440"/>
            <a:gd name="adj2" fmla="val 14265"/>
            <a:gd name="adj3" fmla="val 16525"/>
            <a:gd name="adj4" fmla="val 75092"/>
          </a:avLst>
        </a:prstGeom>
        <a:solidFill>
          <a:schemeClr val="accent3">
            <a:lumMod val="60000"/>
            <a:lumOff val="4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hr-HR" sz="1200" b="1">
              <a:solidFill>
                <a:sysClr val="windowText" lastClr="000000"/>
              </a:solidFill>
            </a:rPr>
            <a:t>Odmah pratimo ponašanje naše tabele na radnom listu i ponašanje grafikona. Ostalo je da još Ukupan</a:t>
          </a:r>
          <a:r>
            <a:rPr lang="hr-HR" sz="1200" b="1" baseline="0">
              <a:solidFill>
                <a:sysClr val="windowText" lastClr="000000"/>
              </a:solidFill>
            </a:rPr>
            <a:t> promet prevučemo u polje sa vrijednostima (Value) (desno, dole). </a:t>
          </a:r>
          <a:endParaRPr lang="hr-HR" sz="1200" b="1">
            <a:solidFill>
              <a:sysClr val="windowText" lastClr="000000"/>
            </a:solidFill>
          </a:endParaRPr>
        </a:p>
      </xdr:txBody>
    </xdr:sp>
    <xdr:clientData/>
  </xdr:twoCellAnchor>
  <xdr:twoCellAnchor>
    <xdr:from>
      <xdr:col>22</xdr:col>
      <xdr:colOff>0</xdr:colOff>
      <xdr:row>23</xdr:row>
      <xdr:rowOff>0</xdr:rowOff>
    </xdr:from>
    <xdr:to>
      <xdr:col>35</xdr:col>
      <xdr:colOff>114300</xdr:colOff>
      <xdr:row>36</xdr:row>
      <xdr:rowOff>76200</xdr:rowOff>
    </xdr:to>
    <xdr:sp macro="" textlink="">
      <xdr:nvSpPr>
        <xdr:cNvPr id="11" name="Left Arrow Callout 10"/>
        <xdr:cNvSpPr/>
      </xdr:nvSpPr>
      <xdr:spPr>
        <a:xfrm>
          <a:off x="9953625" y="4381500"/>
          <a:ext cx="4886325" cy="2552700"/>
        </a:xfrm>
        <a:prstGeom prst="leftArrowCallout">
          <a:avLst>
            <a:gd name="adj1" fmla="val 7325"/>
            <a:gd name="adj2" fmla="val 10534"/>
            <a:gd name="adj3" fmla="val 13625"/>
            <a:gd name="adj4" fmla="val 82351"/>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hr-HR" sz="1200" b="1">
              <a:solidFill>
                <a:sysClr val="windowText" lastClr="000000"/>
              </a:solidFill>
            </a:rPr>
            <a:t>Označimo bilo koje polje tabele, odaberemo Pivot Chart (kao smo već naveli). Sad</a:t>
          </a:r>
          <a:r>
            <a:rPr lang="hr-HR" sz="1200" b="1" baseline="0">
              <a:solidFill>
                <a:sysClr val="windowText" lastClr="000000"/>
              </a:solidFill>
            </a:rPr>
            <a:t> nam je potrebno da polje Komercijalista prevučemo dole, lijevo, tj. u polje za redove. Odmah pratimo "ponašanje" pivot tabele i grafikona. Ostalo je još da kategoriju salona prebacimo gore, desno (dakle, u polje koje određuje kolone). Sad je naša tabela formirana, ali još uvijek nema podataka. Zato ćemo Ukupan_promet prevući u polje sa vrijednostima i pratiti kako nam se ponaša tabela. </a:t>
          </a:r>
        </a:p>
        <a:p>
          <a:pPr algn="ctr"/>
          <a:r>
            <a:rPr lang="hr-HR" sz="1200" b="1" baseline="0">
              <a:solidFill>
                <a:sysClr val="windowText" lastClr="000000"/>
              </a:solidFill>
            </a:rPr>
            <a:t>Prozor koji se zove Pivot Chart Filter Pane (koji se pojavi čim odredimo podatke tabele i lokaciju grafikona) služi da se preko njega rade različiti filteri podataka na grafikonu. </a:t>
          </a:r>
          <a:endParaRPr lang="hr-HR" sz="1200" b="1">
            <a:solidFill>
              <a:sysClr val="windowText" lastClr="000000"/>
            </a:solidFill>
          </a:endParaRPr>
        </a:p>
      </xdr:txBody>
    </xdr:sp>
    <xdr:clientData/>
  </xdr:twoCellAnchor>
  <xdr:twoCellAnchor>
    <xdr:from>
      <xdr:col>22</xdr:col>
      <xdr:colOff>19050</xdr:colOff>
      <xdr:row>38</xdr:row>
      <xdr:rowOff>38100</xdr:rowOff>
    </xdr:from>
    <xdr:to>
      <xdr:col>35</xdr:col>
      <xdr:colOff>133350</xdr:colOff>
      <xdr:row>51</xdr:row>
      <xdr:rowOff>114300</xdr:rowOff>
    </xdr:to>
    <xdr:sp macro="" textlink="">
      <xdr:nvSpPr>
        <xdr:cNvPr id="12" name="Left Arrow Callout 11"/>
        <xdr:cNvSpPr/>
      </xdr:nvSpPr>
      <xdr:spPr>
        <a:xfrm>
          <a:off x="9972675" y="7277100"/>
          <a:ext cx="4886325" cy="2552700"/>
        </a:xfrm>
        <a:prstGeom prst="leftArrowCallout">
          <a:avLst>
            <a:gd name="adj1" fmla="val 7325"/>
            <a:gd name="adj2" fmla="val 10534"/>
            <a:gd name="adj3" fmla="val 13625"/>
            <a:gd name="adj4" fmla="val 82351"/>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hr-HR" sz="1200" b="1">
              <a:solidFill>
                <a:sysClr val="windowText" lastClr="000000"/>
              </a:solidFill>
            </a:rPr>
            <a:t>Nakon</a:t>
          </a:r>
          <a:r>
            <a:rPr lang="hr-HR" sz="1200" b="1" baseline="0">
              <a:solidFill>
                <a:sysClr val="windowText" lastClr="000000"/>
              </a:solidFill>
            </a:rPr>
            <a:t> uobičajenog postupka ubacivanja pivot grafikona, potrebno je "Pozicija salona" prevući u polje koje određuje redove pivot tabele, zatim "Kategorija" u polje koje određuje kolone tabele, te na kraju "Ukupan_promet" u vrijednosti. Međutim, trebamo LKM na trokutić (strelicu) na desnoj strani od naziva polja Ukupan_promet . Pojaviće nam se padajući meni na kojem odaberemo posljednju opciju u kojoj umjesto opcije Sum odaberemo opciju Count tj. da Eksel prebroji, odnosno prikaže broj salona A, B, C kategorije. </a:t>
          </a:r>
        </a:p>
        <a:p>
          <a:pPr algn="ctr"/>
          <a:r>
            <a:rPr lang="hr-HR" sz="1200" b="1" baseline="0">
              <a:solidFill>
                <a:sysClr val="windowText" lastClr="000000"/>
              </a:solidFill>
            </a:rPr>
            <a:t>Potrebno je i promijeniti tip grafikona (već smo objasnili kako) i odabrati grafikon 3-D.</a:t>
          </a:r>
          <a:endParaRPr lang="hr-HR" sz="1200" b="1">
            <a:solidFill>
              <a:sysClr val="windowText" lastClr="000000"/>
            </a:solidFill>
          </a:endParaRPr>
        </a:p>
      </xdr:txBody>
    </xdr:sp>
    <xdr:clientData/>
  </xdr:twoCellAnchor>
  <xdr:twoCellAnchor>
    <xdr:from>
      <xdr:col>10</xdr:col>
      <xdr:colOff>303440</xdr:colOff>
      <xdr:row>74</xdr:row>
      <xdr:rowOff>108860</xdr:rowOff>
    </xdr:from>
    <xdr:to>
      <xdr:col>25</xdr:col>
      <xdr:colOff>0</xdr:colOff>
      <xdr:row>79</xdr:row>
      <xdr:rowOff>152401</xdr:rowOff>
    </xdr:to>
    <xdr:cxnSp macro="">
      <xdr:nvCxnSpPr>
        <xdr:cNvPr id="13" name="Straight Arrow Connector 12"/>
        <xdr:cNvCxnSpPr/>
      </xdr:nvCxnSpPr>
      <xdr:spPr>
        <a:xfrm rot="10800000">
          <a:off x="6256565" y="14205860"/>
          <a:ext cx="5202010" cy="99604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209550</xdr:colOff>
      <xdr:row>72</xdr:row>
      <xdr:rowOff>133350</xdr:rowOff>
    </xdr:from>
    <xdr:ext cx="2802731" cy="2159053"/>
    <xdr:sp macro="" textlink="">
      <xdr:nvSpPr>
        <xdr:cNvPr id="14" name="TextBox 13"/>
        <xdr:cNvSpPr txBox="1"/>
      </xdr:nvSpPr>
      <xdr:spPr>
        <a:xfrm>
          <a:off x="11668125" y="13849350"/>
          <a:ext cx="2802731" cy="2159053"/>
        </a:xfrm>
        <a:prstGeom prst="rect">
          <a:avLst/>
        </a:prstGeom>
        <a:solidFill>
          <a:srgbClr val="FFFF00">
            <a:alpha val="60000"/>
          </a:srgbClr>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lang="hr-HR" sz="1200" b="1"/>
            <a:t>Da bismo prikazali procente,</a:t>
          </a:r>
          <a:r>
            <a:rPr lang="hr-HR" sz="1200" b="1" baseline="0"/>
            <a:t> potrebno je kliknuti na površinu kruga LTM, a zatim DTM. Odaberemo iz padajućeg menija opciju Add Data Labels (na taj način ćemo dodati apsolutne iznose odnosno brojeve). Da bismo dodali procente DTM na brojeve koje smo dodali, zatim Format Data Label, "odčekiramo" polje Value, a označimo polje Percentage.  OK. </a:t>
          </a:r>
          <a:endParaRPr lang="hr-HR" sz="1200" b="1"/>
        </a:p>
      </xdr:txBody>
    </xdr:sp>
    <xdr:clientData/>
  </xdr:oneCellAnchor>
  <xdr:twoCellAnchor>
    <xdr:from>
      <xdr:col>0</xdr:col>
      <xdr:colOff>51954</xdr:colOff>
      <xdr:row>6</xdr:row>
      <xdr:rowOff>99579</xdr:rowOff>
    </xdr:from>
    <xdr:to>
      <xdr:col>2</xdr:col>
      <xdr:colOff>34639</xdr:colOff>
      <xdr:row>8</xdr:row>
      <xdr:rowOff>186170</xdr:rowOff>
    </xdr:to>
    <xdr:sp macro="" textlink="">
      <xdr:nvSpPr>
        <xdr:cNvPr id="15" name="Left Brace 14"/>
        <xdr:cNvSpPr/>
      </xdr:nvSpPr>
      <xdr:spPr>
        <a:xfrm rot="16200000">
          <a:off x="695326" y="599207"/>
          <a:ext cx="467591" cy="1754335"/>
        </a:xfrm>
        <a:prstGeom prst="leftBrace">
          <a:avLst/>
        </a:prstGeom>
        <a:noFill/>
        <a:ln w="34925">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0</xdr:col>
      <xdr:colOff>701386</xdr:colOff>
      <xdr:row>9</xdr:row>
      <xdr:rowOff>138545</xdr:rowOff>
    </xdr:from>
    <xdr:to>
      <xdr:col>1</xdr:col>
      <xdr:colOff>199159</xdr:colOff>
      <xdr:row>14</xdr:row>
      <xdr:rowOff>34636</xdr:rowOff>
    </xdr:to>
    <xdr:sp macro="" textlink="">
      <xdr:nvSpPr>
        <xdr:cNvPr id="16" name="Down Arrow 15"/>
        <xdr:cNvSpPr/>
      </xdr:nvSpPr>
      <xdr:spPr>
        <a:xfrm rot="20794532">
          <a:off x="701386" y="1853045"/>
          <a:ext cx="374073" cy="8485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oneCellAnchor>
    <xdr:from>
      <xdr:col>0</xdr:col>
      <xdr:colOff>484908</xdr:colOff>
      <xdr:row>14</xdr:row>
      <xdr:rowOff>112567</xdr:rowOff>
    </xdr:from>
    <xdr:ext cx="3550227" cy="1368137"/>
    <xdr:sp macro="" textlink="">
      <xdr:nvSpPr>
        <xdr:cNvPr id="17" name="TextBox 16"/>
        <xdr:cNvSpPr txBox="1"/>
      </xdr:nvSpPr>
      <xdr:spPr>
        <a:xfrm>
          <a:off x="484908" y="2779567"/>
          <a:ext cx="3550227" cy="1368137"/>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sr-Latn-CS" sz="1400" b="1"/>
            <a:t>Primijetite da u pivot tabeli imamo samo u redovima Komercijaliste, a u polju za</a:t>
          </a:r>
          <a:r>
            <a:rPr lang="sr-Latn-CS" sz="1400" b="1" baseline="0"/>
            <a:t> kolone nemamo ništa.  Kolona koju ovdje vidimo je rezultat polja Vrijednost (Value) u kojoj se nalazi Ukupan promet. </a:t>
          </a:r>
          <a:endParaRPr lang="en-US" sz="14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7\Downloads\1667317-poslovna-informatika-eksel-iii-dvoas-uraen-primjer-sa-objanjenjima-2013-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7\Documents\Vjezbe%20za%20studente\I%20GODINA\Excel\Excel%20III%20dvocas\Excel%20III%20dvocas_uradj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ragana\Dropbox\Vjezbe%20za%20studente\Ma&#353;inski%20fakultet\2014-15\Excel\6%20s%20-%20Excel%205%20od%205\Excel_5_od_5_uradj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orija"/>
      <sheetName val="Pivot_teorija"/>
      <sheetName val="Adrese_teorija"/>
      <sheetName val="Zadatak"/>
      <sheetName val="Sheet3"/>
    </sheetNames>
    <sheetDataSet>
      <sheetData sheetId="0"/>
      <sheetData sheetId="1"/>
      <sheetData sheetId="2">
        <row r="10">
          <cell r="I10">
            <v>1.17</v>
          </cell>
        </row>
      </sheetData>
      <sheetData sheetId="3">
        <row r="3">
          <cell r="D3" t="str">
            <v>Marko</v>
          </cell>
          <cell r="K3">
            <v>3319</v>
          </cell>
        </row>
        <row r="4">
          <cell r="D4" t="str">
            <v>Darko</v>
          </cell>
          <cell r="K4">
            <v>1904</v>
          </cell>
        </row>
        <row r="5">
          <cell r="D5" t="str">
            <v>Petar</v>
          </cell>
          <cell r="K5">
            <v>3403</v>
          </cell>
        </row>
        <row r="6">
          <cell r="D6" t="str">
            <v>Petar</v>
          </cell>
          <cell r="K6">
            <v>2437</v>
          </cell>
        </row>
        <row r="7">
          <cell r="D7" t="str">
            <v>Darko</v>
          </cell>
          <cell r="K7">
            <v>843</v>
          </cell>
        </row>
        <row r="8">
          <cell r="D8" t="str">
            <v>Petar</v>
          </cell>
          <cell r="K8">
            <v>555</v>
          </cell>
        </row>
        <row r="9">
          <cell r="D9" t="str">
            <v>Petar</v>
          </cell>
          <cell r="K9">
            <v>1195</v>
          </cell>
        </row>
        <row r="10">
          <cell r="D10" t="str">
            <v>Marko</v>
          </cell>
          <cell r="K10">
            <v>3208</v>
          </cell>
        </row>
        <row r="11">
          <cell r="D11" t="str">
            <v>Ivan</v>
          </cell>
          <cell r="K11">
            <v>3879</v>
          </cell>
        </row>
        <row r="12">
          <cell r="D12" t="str">
            <v>Marko</v>
          </cell>
          <cell r="K12">
            <v>2266</v>
          </cell>
        </row>
        <row r="13">
          <cell r="D13" t="str">
            <v>Darko</v>
          </cell>
          <cell r="K13">
            <v>3349</v>
          </cell>
        </row>
        <row r="14">
          <cell r="D14" t="str">
            <v>Darko</v>
          </cell>
          <cell r="K14">
            <v>1536</v>
          </cell>
        </row>
        <row r="15">
          <cell r="D15" t="str">
            <v>Darko</v>
          </cell>
          <cell r="K15">
            <v>447</v>
          </cell>
        </row>
        <row r="16">
          <cell r="D16" t="str">
            <v>Marko</v>
          </cell>
          <cell r="K16">
            <v>1533</v>
          </cell>
        </row>
        <row r="17">
          <cell r="D17" t="str">
            <v>Petar</v>
          </cell>
          <cell r="K17">
            <v>2220</v>
          </cell>
        </row>
        <row r="18">
          <cell r="D18" t="str">
            <v>Ivan</v>
          </cell>
          <cell r="K18">
            <v>3255</v>
          </cell>
        </row>
        <row r="19">
          <cell r="D19" t="str">
            <v>Petar</v>
          </cell>
          <cell r="K19">
            <v>1863</v>
          </cell>
        </row>
        <row r="20">
          <cell r="D20" t="str">
            <v>Marko</v>
          </cell>
          <cell r="K20">
            <v>2175</v>
          </cell>
        </row>
        <row r="21">
          <cell r="D21" t="str">
            <v>Marko</v>
          </cell>
          <cell r="K21">
            <v>3005</v>
          </cell>
        </row>
        <row r="22">
          <cell r="D22" t="str">
            <v>Ivan</v>
          </cell>
          <cell r="K22">
            <v>1899</v>
          </cell>
        </row>
        <row r="23">
          <cell r="D23" t="str">
            <v>Petar</v>
          </cell>
          <cell r="K23">
            <v>437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orija"/>
      <sheetName val="Pivot_teorija"/>
      <sheetName val="Adrese_teorija"/>
      <sheetName val="Zadatak"/>
      <sheetName val="Sheet3"/>
    </sheetNames>
    <sheetDataSet>
      <sheetData sheetId="0"/>
      <sheetData sheetId="1"/>
      <sheetData sheetId="2">
        <row r="10">
          <cell r="I10">
            <v>1.17</v>
          </cell>
        </row>
      </sheetData>
      <sheetData sheetId="3">
        <row r="3">
          <cell r="D3" t="str">
            <v>Marko</v>
          </cell>
          <cell r="K3">
            <v>3319</v>
          </cell>
        </row>
        <row r="4">
          <cell r="K4">
            <v>1904</v>
          </cell>
        </row>
        <row r="5">
          <cell r="K5">
            <v>3403</v>
          </cell>
        </row>
        <row r="6">
          <cell r="K6">
            <v>2437</v>
          </cell>
        </row>
        <row r="7">
          <cell r="K7">
            <v>843</v>
          </cell>
        </row>
        <row r="8">
          <cell r="K8">
            <v>555</v>
          </cell>
        </row>
        <row r="9">
          <cell r="K9">
            <v>1195</v>
          </cell>
        </row>
        <row r="10">
          <cell r="K10">
            <v>3208</v>
          </cell>
        </row>
        <row r="11">
          <cell r="K11">
            <v>3879</v>
          </cell>
        </row>
        <row r="12">
          <cell r="K12">
            <v>2266</v>
          </cell>
        </row>
        <row r="13">
          <cell r="K13">
            <v>3349</v>
          </cell>
        </row>
        <row r="14">
          <cell r="K14">
            <v>1536</v>
          </cell>
        </row>
        <row r="15">
          <cell r="K15">
            <v>447</v>
          </cell>
        </row>
        <row r="16">
          <cell r="K16">
            <v>1533</v>
          </cell>
        </row>
        <row r="17">
          <cell r="K17">
            <v>2220</v>
          </cell>
        </row>
        <row r="18">
          <cell r="K18">
            <v>3255</v>
          </cell>
        </row>
        <row r="19">
          <cell r="K19">
            <v>1863</v>
          </cell>
        </row>
        <row r="20">
          <cell r="K20">
            <v>2175</v>
          </cell>
        </row>
        <row r="21">
          <cell r="K21">
            <v>3005</v>
          </cell>
        </row>
        <row r="22">
          <cell r="K22">
            <v>1899</v>
          </cell>
        </row>
        <row r="23">
          <cell r="K23">
            <v>437</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as Table"/>
      <sheetName val="Podaci_za_pivot"/>
      <sheetName val="Pivot_grafikoni"/>
      <sheetName val="RANDBETWEEN"/>
      <sheetName val="Sim.T."/>
      <sheetName val="Simulacija testa - izradjen"/>
      <sheetName val="sortiranje"/>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w7\Downloads\Users\efbl\AppData\Roaming\Microsoft\Excel\pivot%20tabela%20primjer.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w7\Documents\Vjezbe%20za%20studente\IV%20GODINA\RIS\V%20Sedmica\Pivot%20graf.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Author" refreshedDate="41529.876893749999" createdVersion="3" refreshedVersion="3" minRefreshableVersion="3" recordCount="15">
  <cacheSource type="worksheet">
    <worksheetSource ref="B1:F16" sheet="Sheet1" r:id="rId2"/>
  </cacheSource>
  <cacheFields count="5">
    <cacheField name="Ime" numFmtId="0">
      <sharedItems count="15">
        <s v="Marko"/>
        <s v="Ana"/>
        <s v="Pero"/>
        <s v="Sanja"/>
        <s v="Ivana"/>
        <s v="Mladen"/>
        <s v="Žarko"/>
        <s v="Đorđe"/>
        <s v="Dragana"/>
        <s v="Maja"/>
        <s v="Ratko"/>
        <s v="Danijela"/>
        <s v="Stanko"/>
        <s v="Veljko"/>
        <s v="Dejan"/>
      </sharedItems>
    </cacheField>
    <cacheField name="Plata" numFmtId="0">
      <sharedItems containsSemiMixedTypes="0" containsString="0" containsNumber="1" containsInteger="1" minValue="430" maxValue="950" count="8">
        <n v="430"/>
        <n v="500"/>
        <n v="700"/>
        <n v="600"/>
        <n v="900"/>
        <n v="450"/>
        <n v="800"/>
        <n v="950"/>
      </sharedItems>
    </cacheField>
    <cacheField name="Pol" numFmtId="0">
      <sharedItems count="2">
        <s v="M"/>
        <s v="Ž"/>
      </sharedItems>
    </cacheField>
    <cacheField name="Odjeljenje" numFmtId="0">
      <sharedItems count="4">
        <s v="Magacin"/>
        <s v="Administracija"/>
        <s v="Marketing"/>
        <s v="Uprava"/>
      </sharedItems>
    </cacheField>
    <cacheField name="Grad" numFmtId="0">
      <sharedItems count="3">
        <s v="Banja Luka"/>
        <s v="Prijedor"/>
        <s v="Bijeljin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1715.518474652781" createdVersion="3" refreshedVersion="3" minRefreshableVersion="3" recordCount="21">
  <cacheSource type="worksheet">
    <worksheetSource ref="A3:M24" sheet="Podaci_za_pivot "/>
  </cacheSource>
  <cacheFields count="13">
    <cacheField name="Kozmetički salon" numFmtId="0">
      <sharedItems/>
    </cacheField>
    <cacheField name="Grad" numFmtId="0">
      <sharedItems count="7">
        <s v="Banja Luka"/>
        <s v="Prnjavor"/>
        <s v="Bijeljina"/>
        <s v="Doboj"/>
        <s v="Sarajevo"/>
        <s v="Prijedor"/>
        <s v="Mrkonjić Grad"/>
      </sharedItems>
    </cacheField>
    <cacheField name="Pozicija" numFmtId="0">
      <sharedItems/>
    </cacheField>
    <cacheField name="Komercijalista" numFmtId="0">
      <sharedItems count="4">
        <s v="Darko"/>
        <s v="Petar"/>
        <s v="Ivan"/>
        <s v="Marko"/>
      </sharedItems>
    </cacheField>
    <cacheField name="Tip salona" numFmtId="0">
      <sharedItems count="3">
        <s v="B"/>
        <s v="A"/>
        <s v="C"/>
      </sharedItems>
    </cacheField>
    <cacheField name="Konkurencija" numFmtId="0">
      <sharedItems containsString="0" containsBlank="1" containsNumber="1" containsInteger="1" minValue="1" maxValue="4"/>
    </cacheField>
    <cacheField name="Radi sa konkurencijom" numFmtId="0">
      <sharedItems/>
    </cacheField>
    <cacheField name="Januar" numFmtId="0">
      <sharedItems containsSemiMixedTypes="0" containsString="0" containsNumber="1" containsInteger="1" minValue="123" maxValue="1211"/>
    </cacheField>
    <cacheField name="Februar" numFmtId="0">
      <sharedItems containsSemiMixedTypes="0" containsString="0" containsNumber="1" containsInteger="1" minValue="143" maxValue="1560"/>
    </cacheField>
    <cacheField name="Mart" numFmtId="0">
      <sharedItems containsSemiMixedTypes="0" containsString="0" containsNumber="1" containsInteger="1" minValue="91" maxValue="1108"/>
    </cacheField>
    <cacheField name="Ukupni promet" numFmtId="0">
      <sharedItems containsSemiMixedTypes="0" containsString="0" containsNumber="1" containsInteger="1" minValue="437" maxValue="3879"/>
    </cacheField>
    <cacheField name="Tip salona prema prometu" numFmtId="0">
      <sharedItems count="2">
        <s v="Zad."/>
        <s v="Promot.akt."/>
      </sharedItems>
    </cacheField>
    <cacheField name="Prosječni promet" numFmtId="3">
      <sharedItems containsSemiMixedTypes="0" containsString="0" containsNumber="1" minValue="145.66666666666666" maxValue="1293"/>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Author" refreshedDate="41577.346272569448" createdVersion="3" refreshedVersion="3" minRefreshableVersion="3" recordCount="21">
  <cacheSource type="worksheet">
    <worksheetSource ref="A3:M24" sheet="Podaci_za_pivot" r:id="rId2"/>
  </cacheSource>
  <cacheFields count="13">
    <cacheField name="Kozmetički salon" numFmtId="0">
      <sharedItems count="21">
        <s v="Beauty"/>
        <s v="Brazil"/>
        <s v="Doris"/>
        <s v="Gold"/>
        <s v="In Style"/>
        <s v="Italy"/>
        <s v="Ivona"/>
        <s v="Jana"/>
        <s v="Jasmina"/>
        <s v="Ljiljana"/>
        <s v="Maja"/>
        <s v="Mia"/>
        <s v="My Style"/>
        <s v="Salon M"/>
        <s v="Sara"/>
        <s v="Shine"/>
        <s v="Studio ljepote"/>
        <s v="Studio S"/>
        <s v="Style"/>
        <s v="Suza"/>
        <s v="Tamara"/>
      </sharedItems>
    </cacheField>
    <cacheField name="Grad" numFmtId="0">
      <sharedItems count="7">
        <s v="Banja Luka"/>
        <s v="Prnjavor"/>
        <s v="Bijeljina"/>
        <s v="Doboj"/>
        <s v="Sarajevo"/>
        <s v="Prijedor"/>
        <s v="Mrkonjić Grad"/>
      </sharedItems>
    </cacheField>
    <cacheField name="Pozicija" numFmtId="0">
      <sharedItems count="3">
        <s v="Centar"/>
        <s v="Periferija"/>
        <s v="Zona šetališta"/>
      </sharedItems>
    </cacheField>
    <cacheField name="Komercijalista" numFmtId="0">
      <sharedItems count="4">
        <s v="Darko"/>
        <s v="Petar"/>
        <s v="Ivan"/>
        <s v="Marko"/>
      </sharedItems>
    </cacheField>
    <cacheField name="Tip salona" numFmtId="0">
      <sharedItems count="3">
        <s v="B"/>
        <s v="A"/>
        <s v="C"/>
      </sharedItems>
    </cacheField>
    <cacheField name="Konkurencija" numFmtId="0">
      <sharedItems containsString="0" containsBlank="1" containsNumber="1" containsInteger="1" minValue="1" maxValue="4"/>
    </cacheField>
    <cacheField name="Radi sa konkurencijom" numFmtId="0">
      <sharedItems/>
    </cacheField>
    <cacheField name="Januar" numFmtId="0">
      <sharedItems containsSemiMixedTypes="0" containsString="0" containsNumber="1" containsInteger="1" minValue="123" maxValue="1211" count="21">
        <n v="579"/>
        <n v="1038"/>
        <n v="123"/>
        <n v="689"/>
        <n v="1211"/>
        <n v="890"/>
        <n v="180"/>
        <n v="1109"/>
        <n v="987"/>
        <n v="765"/>
        <n v="998"/>
        <n v="990"/>
        <n v="213"/>
        <n v="745"/>
        <n v="556"/>
        <n v="950"/>
        <n v="865"/>
        <n v="320"/>
        <n v="554"/>
        <n v="678"/>
        <n v="675"/>
      </sharedItems>
    </cacheField>
    <cacheField name="Februar" numFmtId="0">
      <sharedItems containsSemiMixedTypes="0" containsString="0" containsNumber="1" containsInteger="1" minValue="143" maxValue="1560" count="20">
        <n v="745"/>
        <n v="1335"/>
        <n v="143"/>
        <n v="974"/>
        <n v="1560"/>
        <n v="387"/>
        <n v="210"/>
        <n v="1240"/>
        <n v="1031"/>
        <n v="709"/>
        <n v="1189"/>
        <n v="1251"/>
        <n v="890"/>
        <n v="777"/>
        <n v="1200"/>
        <n v="789"/>
        <n v="278"/>
        <n v="421"/>
        <n v="432"/>
        <n v="544"/>
      </sharedItems>
    </cacheField>
    <cacheField name="Mart" numFmtId="0">
      <sharedItems containsSemiMixedTypes="0" containsString="0" containsNumber="1" containsInteger="1" minValue="91" maxValue="1108"/>
    </cacheField>
    <cacheField name="Ukupni promet" numFmtId="0">
      <sharedItems containsSemiMixedTypes="0" containsString="0" containsNumber="1" containsInteger="1" minValue="437" maxValue="3879" count="21">
        <n v="1536"/>
        <n v="3349"/>
        <n v="437"/>
        <n v="2220"/>
        <n v="3879"/>
        <n v="1533"/>
        <n v="555"/>
        <n v="3403"/>
        <n v="3005"/>
        <n v="2175"/>
        <n v="3208"/>
        <n v="3319"/>
        <n v="447"/>
        <n v="2437"/>
        <n v="1863"/>
        <n v="3255"/>
        <n v="2266"/>
        <n v="843"/>
        <n v="1195"/>
        <n v="1899"/>
        <n v="1904"/>
      </sharedItems>
    </cacheField>
    <cacheField name="Tip salona prema prometu" numFmtId="0">
      <sharedItems/>
    </cacheField>
    <cacheField name="Prosječni promet" numFmtId="3">
      <sharedItems containsSemiMixedTypes="0" containsString="0" containsNumber="1" minValue="145.66666666666666" maxValue="129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
  <r>
    <x v="0"/>
    <x v="0"/>
    <x v="0"/>
    <x v="0"/>
    <x v="0"/>
  </r>
  <r>
    <x v="1"/>
    <x v="1"/>
    <x v="1"/>
    <x v="1"/>
    <x v="0"/>
  </r>
  <r>
    <x v="2"/>
    <x v="2"/>
    <x v="0"/>
    <x v="1"/>
    <x v="1"/>
  </r>
  <r>
    <x v="3"/>
    <x v="3"/>
    <x v="1"/>
    <x v="2"/>
    <x v="2"/>
  </r>
  <r>
    <x v="4"/>
    <x v="4"/>
    <x v="1"/>
    <x v="3"/>
    <x v="2"/>
  </r>
  <r>
    <x v="5"/>
    <x v="5"/>
    <x v="0"/>
    <x v="3"/>
    <x v="1"/>
  </r>
  <r>
    <x v="6"/>
    <x v="3"/>
    <x v="0"/>
    <x v="2"/>
    <x v="1"/>
  </r>
  <r>
    <x v="7"/>
    <x v="2"/>
    <x v="0"/>
    <x v="2"/>
    <x v="0"/>
  </r>
  <r>
    <x v="8"/>
    <x v="4"/>
    <x v="1"/>
    <x v="1"/>
    <x v="2"/>
  </r>
  <r>
    <x v="9"/>
    <x v="5"/>
    <x v="1"/>
    <x v="0"/>
    <x v="2"/>
  </r>
  <r>
    <x v="10"/>
    <x v="6"/>
    <x v="0"/>
    <x v="2"/>
    <x v="0"/>
  </r>
  <r>
    <x v="11"/>
    <x v="7"/>
    <x v="1"/>
    <x v="1"/>
    <x v="1"/>
  </r>
  <r>
    <x v="12"/>
    <x v="2"/>
    <x v="0"/>
    <x v="3"/>
    <x v="2"/>
  </r>
  <r>
    <x v="13"/>
    <x v="0"/>
    <x v="0"/>
    <x v="0"/>
    <x v="2"/>
  </r>
  <r>
    <x v="14"/>
    <x v="3"/>
    <x v="0"/>
    <x v="1"/>
    <x v="0"/>
  </r>
</pivotCacheRecords>
</file>

<file path=xl/pivotCache/pivotCacheRecords2.xml><?xml version="1.0" encoding="utf-8"?>
<pivotCacheRecords xmlns="http://schemas.openxmlformats.org/spreadsheetml/2006/main" xmlns:r="http://schemas.openxmlformats.org/officeDocument/2006/relationships" count="21">
  <r>
    <s v="Beauty"/>
    <x v="0"/>
    <s v="Centar"/>
    <x v="0"/>
    <x v="0"/>
    <m/>
    <s v="Nema konk."/>
    <n v="579"/>
    <n v="745"/>
    <n v="212"/>
    <n v="1536"/>
    <x v="0"/>
    <n v="512"/>
  </r>
  <r>
    <s v="Brazil"/>
    <x v="1"/>
    <s v="Centar"/>
    <x v="0"/>
    <x v="1"/>
    <n v="4"/>
    <s v="Da"/>
    <n v="1038"/>
    <n v="1335"/>
    <n v="976"/>
    <n v="3349"/>
    <x v="0"/>
    <n v="1116.3333333333333"/>
  </r>
  <r>
    <s v="Doris"/>
    <x v="2"/>
    <s v="Centar"/>
    <x v="1"/>
    <x v="2"/>
    <n v="2"/>
    <s v="Da"/>
    <n v="123"/>
    <n v="143"/>
    <n v="171"/>
    <n v="437"/>
    <x v="1"/>
    <n v="145.66666666666666"/>
  </r>
  <r>
    <s v="Gold"/>
    <x v="3"/>
    <s v="Periferija"/>
    <x v="1"/>
    <x v="0"/>
    <n v="4"/>
    <s v="Da"/>
    <n v="689"/>
    <n v="974"/>
    <n v="557"/>
    <n v="2220"/>
    <x v="0"/>
    <n v="740"/>
  </r>
  <r>
    <s v="In Style"/>
    <x v="4"/>
    <s v="Centar"/>
    <x v="2"/>
    <x v="1"/>
    <n v="1"/>
    <s v="Da"/>
    <n v="1211"/>
    <n v="1560"/>
    <n v="1108"/>
    <n v="3879"/>
    <x v="0"/>
    <n v="1293"/>
  </r>
  <r>
    <s v="Italy"/>
    <x v="5"/>
    <s v="Zona šetališta"/>
    <x v="3"/>
    <x v="0"/>
    <m/>
    <s v="Nema konk."/>
    <n v="890"/>
    <n v="387"/>
    <n v="256"/>
    <n v="1533"/>
    <x v="0"/>
    <n v="511"/>
  </r>
  <r>
    <s v="Ivona"/>
    <x v="3"/>
    <s v="Periferija"/>
    <x v="1"/>
    <x v="2"/>
    <n v="2"/>
    <s v="Da"/>
    <n v="180"/>
    <n v="210"/>
    <n v="165"/>
    <n v="555"/>
    <x v="1"/>
    <n v="185"/>
  </r>
  <r>
    <s v="Jana"/>
    <x v="3"/>
    <s v="Zona šetališta"/>
    <x v="1"/>
    <x v="1"/>
    <n v="3"/>
    <s v="Da"/>
    <n v="1109"/>
    <n v="1240"/>
    <n v="1054"/>
    <n v="3403"/>
    <x v="0"/>
    <n v="1134.3333333333333"/>
  </r>
  <r>
    <s v="Jasmina"/>
    <x v="6"/>
    <s v="Periferija"/>
    <x v="3"/>
    <x v="1"/>
    <n v="3"/>
    <s v="Da"/>
    <n v="987"/>
    <n v="1031"/>
    <n v="987"/>
    <n v="3005"/>
    <x v="0"/>
    <n v="1001.6666666666666"/>
  </r>
  <r>
    <s v="Ljiljana"/>
    <x v="6"/>
    <s v="Periferija"/>
    <x v="3"/>
    <x v="0"/>
    <n v="3"/>
    <s v="Da"/>
    <n v="765"/>
    <n v="709"/>
    <n v="701"/>
    <n v="2175"/>
    <x v="0"/>
    <n v="725"/>
  </r>
  <r>
    <s v="Maja"/>
    <x v="5"/>
    <s v="Centar"/>
    <x v="3"/>
    <x v="1"/>
    <n v="1"/>
    <s v="Da"/>
    <n v="998"/>
    <n v="1189"/>
    <n v="1021"/>
    <n v="3208"/>
    <x v="0"/>
    <n v="1069.3333333333333"/>
  </r>
  <r>
    <s v="Mia"/>
    <x v="5"/>
    <s v="Centar"/>
    <x v="3"/>
    <x v="1"/>
    <n v="1"/>
    <s v="Da"/>
    <n v="990"/>
    <n v="1251"/>
    <n v="1078"/>
    <n v="3319"/>
    <x v="0"/>
    <n v="1106.3333333333333"/>
  </r>
  <r>
    <s v="My Style"/>
    <x v="0"/>
    <s v="Zona šetališta"/>
    <x v="0"/>
    <x v="2"/>
    <n v="2"/>
    <s v="Da"/>
    <n v="213"/>
    <n v="143"/>
    <n v="91"/>
    <n v="447"/>
    <x v="1"/>
    <n v="149"/>
  </r>
  <r>
    <s v="Salon M"/>
    <x v="2"/>
    <s v="Zona šetališta"/>
    <x v="1"/>
    <x v="0"/>
    <m/>
    <s v="Nema konk."/>
    <n v="745"/>
    <n v="890"/>
    <n v="802"/>
    <n v="2437"/>
    <x v="0"/>
    <n v="812.33333333333337"/>
  </r>
  <r>
    <s v="Sara"/>
    <x v="1"/>
    <s v="Periferija"/>
    <x v="1"/>
    <x v="0"/>
    <n v="1"/>
    <s v="Da"/>
    <n v="556"/>
    <n v="777"/>
    <n v="530"/>
    <n v="1863"/>
    <x v="0"/>
    <n v="621"/>
  </r>
  <r>
    <s v="Shine"/>
    <x v="4"/>
    <s v="Centar"/>
    <x v="2"/>
    <x v="1"/>
    <m/>
    <s v="Nema konk."/>
    <n v="950"/>
    <n v="1200"/>
    <n v="1105"/>
    <n v="3255"/>
    <x v="0"/>
    <n v="1085"/>
  </r>
  <r>
    <s v="Studio ljepote"/>
    <x v="5"/>
    <s v="Periferija"/>
    <x v="3"/>
    <x v="0"/>
    <n v="3"/>
    <s v="Da"/>
    <n v="865"/>
    <n v="789"/>
    <n v="612"/>
    <n v="2266"/>
    <x v="0"/>
    <n v="755.33333333333337"/>
  </r>
  <r>
    <s v="Studio S"/>
    <x v="0"/>
    <s v="Zona šetališta"/>
    <x v="0"/>
    <x v="2"/>
    <n v="2"/>
    <s v="Da"/>
    <n v="320"/>
    <n v="278"/>
    <n v="245"/>
    <n v="843"/>
    <x v="1"/>
    <n v="281"/>
  </r>
  <r>
    <s v="Style"/>
    <x v="3"/>
    <s v="Centar"/>
    <x v="1"/>
    <x v="0"/>
    <m/>
    <s v="Nema konk."/>
    <n v="554"/>
    <n v="421"/>
    <n v="220"/>
    <n v="1195"/>
    <x v="0"/>
    <n v="398.33333333333331"/>
  </r>
  <r>
    <s v="Suza"/>
    <x v="4"/>
    <s v="Centar"/>
    <x v="2"/>
    <x v="0"/>
    <m/>
    <s v="Nema konk."/>
    <n v="678"/>
    <n v="432"/>
    <n v="789"/>
    <n v="1899"/>
    <x v="0"/>
    <n v="633"/>
  </r>
  <r>
    <s v="Tamara"/>
    <x v="0"/>
    <s v="Periferija"/>
    <x v="0"/>
    <x v="0"/>
    <n v="4"/>
    <s v="Da"/>
    <n v="675"/>
    <n v="544"/>
    <n v="685"/>
    <n v="1904"/>
    <x v="0"/>
    <n v="634.66666666666663"/>
  </r>
</pivotCacheRecords>
</file>

<file path=xl/pivotCache/pivotCacheRecords3.xml><?xml version="1.0" encoding="utf-8"?>
<pivotCacheRecords xmlns="http://schemas.openxmlformats.org/spreadsheetml/2006/main" xmlns:r="http://schemas.openxmlformats.org/officeDocument/2006/relationships" count="21">
  <r>
    <x v="0"/>
    <x v="0"/>
    <x v="0"/>
    <x v="0"/>
    <x v="0"/>
    <m/>
    <s v="Nema konk."/>
    <x v="0"/>
    <x v="0"/>
    <n v="212"/>
    <x v="0"/>
    <s v="Zad."/>
    <n v="512"/>
  </r>
  <r>
    <x v="1"/>
    <x v="1"/>
    <x v="0"/>
    <x v="0"/>
    <x v="1"/>
    <n v="4"/>
    <s v="Da"/>
    <x v="1"/>
    <x v="1"/>
    <n v="976"/>
    <x v="1"/>
    <s v="Zad."/>
    <n v="1116.3333333333333"/>
  </r>
  <r>
    <x v="2"/>
    <x v="2"/>
    <x v="0"/>
    <x v="1"/>
    <x v="2"/>
    <n v="2"/>
    <s v="Da"/>
    <x v="2"/>
    <x v="2"/>
    <n v="171"/>
    <x v="2"/>
    <s v="Promot.akt."/>
    <n v="145.66666666666666"/>
  </r>
  <r>
    <x v="3"/>
    <x v="3"/>
    <x v="1"/>
    <x v="1"/>
    <x v="0"/>
    <n v="4"/>
    <s v="Da"/>
    <x v="3"/>
    <x v="3"/>
    <n v="557"/>
    <x v="3"/>
    <s v="Zad."/>
    <n v="740"/>
  </r>
  <r>
    <x v="4"/>
    <x v="4"/>
    <x v="0"/>
    <x v="2"/>
    <x v="1"/>
    <n v="1"/>
    <s v="Da"/>
    <x v="4"/>
    <x v="4"/>
    <n v="1108"/>
    <x v="4"/>
    <s v="Zad."/>
    <n v="1293"/>
  </r>
  <r>
    <x v="5"/>
    <x v="5"/>
    <x v="2"/>
    <x v="3"/>
    <x v="0"/>
    <m/>
    <s v="Nema konk."/>
    <x v="5"/>
    <x v="5"/>
    <n v="256"/>
    <x v="5"/>
    <s v="Zad."/>
    <n v="511"/>
  </r>
  <r>
    <x v="6"/>
    <x v="3"/>
    <x v="1"/>
    <x v="1"/>
    <x v="2"/>
    <n v="2"/>
    <s v="Da"/>
    <x v="6"/>
    <x v="6"/>
    <n v="165"/>
    <x v="6"/>
    <s v="Promot.akt."/>
    <n v="185"/>
  </r>
  <r>
    <x v="7"/>
    <x v="3"/>
    <x v="2"/>
    <x v="1"/>
    <x v="1"/>
    <n v="3"/>
    <s v="Da"/>
    <x v="7"/>
    <x v="7"/>
    <n v="1054"/>
    <x v="7"/>
    <s v="Zad."/>
    <n v="1134.3333333333333"/>
  </r>
  <r>
    <x v="8"/>
    <x v="6"/>
    <x v="1"/>
    <x v="3"/>
    <x v="1"/>
    <n v="3"/>
    <s v="Da"/>
    <x v="8"/>
    <x v="8"/>
    <n v="987"/>
    <x v="8"/>
    <s v="Zad."/>
    <n v="1001.6666666666666"/>
  </r>
  <r>
    <x v="9"/>
    <x v="6"/>
    <x v="1"/>
    <x v="3"/>
    <x v="0"/>
    <n v="3"/>
    <s v="Da"/>
    <x v="9"/>
    <x v="9"/>
    <n v="701"/>
    <x v="9"/>
    <s v="Zad."/>
    <n v="725"/>
  </r>
  <r>
    <x v="10"/>
    <x v="5"/>
    <x v="0"/>
    <x v="3"/>
    <x v="1"/>
    <n v="1"/>
    <s v="Da"/>
    <x v="10"/>
    <x v="10"/>
    <n v="1021"/>
    <x v="10"/>
    <s v="Zad."/>
    <n v="1069.3333333333333"/>
  </r>
  <r>
    <x v="11"/>
    <x v="5"/>
    <x v="0"/>
    <x v="3"/>
    <x v="1"/>
    <n v="1"/>
    <s v="Da"/>
    <x v="11"/>
    <x v="11"/>
    <n v="1078"/>
    <x v="11"/>
    <s v="Zad."/>
    <n v="1106.3333333333333"/>
  </r>
  <r>
    <x v="12"/>
    <x v="0"/>
    <x v="2"/>
    <x v="0"/>
    <x v="2"/>
    <n v="2"/>
    <s v="Da"/>
    <x v="12"/>
    <x v="2"/>
    <n v="91"/>
    <x v="12"/>
    <s v="Promot.akt."/>
    <n v="149"/>
  </r>
  <r>
    <x v="13"/>
    <x v="2"/>
    <x v="2"/>
    <x v="1"/>
    <x v="0"/>
    <m/>
    <s v="Nema konk."/>
    <x v="13"/>
    <x v="12"/>
    <n v="802"/>
    <x v="13"/>
    <s v="Zad."/>
    <n v="812.33333333333337"/>
  </r>
  <r>
    <x v="14"/>
    <x v="1"/>
    <x v="1"/>
    <x v="1"/>
    <x v="0"/>
    <n v="1"/>
    <s v="Da"/>
    <x v="14"/>
    <x v="13"/>
    <n v="530"/>
    <x v="14"/>
    <s v="Zad."/>
    <n v="621"/>
  </r>
  <r>
    <x v="15"/>
    <x v="4"/>
    <x v="0"/>
    <x v="2"/>
    <x v="1"/>
    <m/>
    <s v="Nema konk."/>
    <x v="15"/>
    <x v="14"/>
    <n v="1105"/>
    <x v="15"/>
    <s v="Zad."/>
    <n v="1085"/>
  </r>
  <r>
    <x v="16"/>
    <x v="5"/>
    <x v="1"/>
    <x v="3"/>
    <x v="0"/>
    <n v="3"/>
    <s v="Da"/>
    <x v="16"/>
    <x v="15"/>
    <n v="612"/>
    <x v="16"/>
    <s v="Zad."/>
    <n v="755.33333333333337"/>
  </r>
  <r>
    <x v="17"/>
    <x v="0"/>
    <x v="2"/>
    <x v="0"/>
    <x v="2"/>
    <n v="2"/>
    <s v="Da"/>
    <x v="17"/>
    <x v="16"/>
    <n v="245"/>
    <x v="17"/>
    <s v="Promot.akt."/>
    <n v="281"/>
  </r>
  <r>
    <x v="18"/>
    <x v="3"/>
    <x v="0"/>
    <x v="1"/>
    <x v="0"/>
    <m/>
    <s v="Nema konk."/>
    <x v="18"/>
    <x v="17"/>
    <n v="220"/>
    <x v="18"/>
    <s v="Zad."/>
    <n v="398.33333333333331"/>
  </r>
  <r>
    <x v="19"/>
    <x v="4"/>
    <x v="0"/>
    <x v="2"/>
    <x v="0"/>
    <m/>
    <s v="Nema konk."/>
    <x v="19"/>
    <x v="18"/>
    <n v="789"/>
    <x v="19"/>
    <s v="Zad."/>
    <n v="633"/>
  </r>
  <r>
    <x v="20"/>
    <x v="0"/>
    <x v="1"/>
    <x v="0"/>
    <x v="0"/>
    <n v="4"/>
    <s v="Da"/>
    <x v="20"/>
    <x v="19"/>
    <n v="685"/>
    <x v="20"/>
    <s v="Zad."/>
    <n v="634.6666666666666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J20:M25" firstHeaderRow="1" firstDataRow="2" firstDataCol="1"/>
  <pivotFields count="5">
    <pivotField showAll="0">
      <items count="16">
        <item x="1"/>
        <item x="11"/>
        <item x="14"/>
        <item x="7"/>
        <item x="8"/>
        <item x="4"/>
        <item x="9"/>
        <item x="0"/>
        <item x="5"/>
        <item x="2"/>
        <item x="10"/>
        <item x="3"/>
        <item x="12"/>
        <item x="13"/>
        <item x="6"/>
        <item t="default"/>
      </items>
    </pivotField>
    <pivotField dataField="1" showAll="0" sumSubtotal="1">
      <items count="9">
        <item x="0"/>
        <item x="5"/>
        <item x="1"/>
        <item x="3"/>
        <item x="2"/>
        <item x="6"/>
        <item x="4"/>
        <item x="7"/>
        <item t="sum"/>
      </items>
    </pivotField>
    <pivotField axis="axisCol" showAll="0">
      <items count="3">
        <item x="0"/>
        <item x="1"/>
        <item t="default"/>
      </items>
    </pivotField>
    <pivotField showAll="0">
      <items count="5">
        <item x="1"/>
        <item x="0"/>
        <item x="2"/>
        <item x="3"/>
        <item t="default"/>
      </items>
    </pivotField>
    <pivotField axis="axisRow" showAll="0">
      <items count="4">
        <item x="0"/>
        <item x="2"/>
        <item x="1"/>
        <item t="default"/>
      </items>
    </pivotField>
  </pivotFields>
  <rowFields count="1">
    <field x="4"/>
  </rowFields>
  <rowItems count="4">
    <i>
      <x/>
    </i>
    <i>
      <x v="1"/>
    </i>
    <i>
      <x v="2"/>
    </i>
    <i t="grand">
      <x/>
    </i>
  </rowItems>
  <colFields count="1">
    <field x="2"/>
  </colFields>
  <colItems count="3">
    <i>
      <x/>
    </i>
    <i>
      <x v="1"/>
    </i>
    <i t="grand">
      <x/>
    </i>
  </colItems>
  <dataFields count="1">
    <dataField name="Sum of Plata" fld="1" baseField="0" baseItem="0"/>
  </dataFields>
  <pivotTableStyleInfo name="PivotStyleLight16" showRowHeaders="1" showColHeaders="1" showRowStripes="0" showColStripes="0" showLastColumn="1"/>
</pivotTableDefinition>
</file>

<file path=xl/pivotTables/pivotTable10.xml><?xml version="1.0" encoding="utf-8"?>
<pivotTableDefinition xmlns="http://schemas.openxmlformats.org/spreadsheetml/2006/main" name="PivotTable4"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A40:E45" firstHeaderRow="1" firstDataRow="2" firstDataCol="1"/>
  <pivotFields count="13">
    <pivotField dataField="1" showAll="0"/>
    <pivotField showAll="0"/>
    <pivotField axis="axisRow" showAll="0">
      <items count="4">
        <item x="0"/>
        <item x="1"/>
        <item x="2"/>
        <item t="default"/>
      </items>
    </pivotField>
    <pivotField showAll="0"/>
    <pivotField axis="axisCol" showAll="0">
      <items count="4">
        <item x="1"/>
        <item x="0"/>
        <item x="2"/>
        <item t="default"/>
      </items>
    </pivotField>
    <pivotField showAll="0"/>
    <pivotField showAll="0"/>
    <pivotField showAll="0"/>
    <pivotField showAll="0"/>
    <pivotField showAll="0"/>
    <pivotField showAll="0"/>
    <pivotField showAll="0"/>
    <pivotField numFmtId="3" showAll="0"/>
  </pivotFields>
  <rowFields count="1">
    <field x="2"/>
  </rowFields>
  <rowItems count="4">
    <i>
      <x/>
    </i>
    <i>
      <x v="1"/>
    </i>
    <i>
      <x v="2"/>
    </i>
    <i t="grand">
      <x/>
    </i>
  </rowItems>
  <colFields count="1">
    <field x="4"/>
  </colFields>
  <colItems count="4">
    <i>
      <x/>
    </i>
    <i>
      <x v="1"/>
    </i>
    <i>
      <x v="2"/>
    </i>
    <i t="grand">
      <x/>
    </i>
  </colItems>
  <dataFields count="1">
    <dataField name="Count of Kozmetički salon" fld="0" subtotal="count" baseField="0" baseItem="0"/>
  </dataFields>
  <chartFormats count="6">
    <chartFormat chart="0" format="0" series="1">
      <pivotArea type="data" outline="0" fieldPosition="0">
        <references count="1">
          <reference field="4" count="1" selected="0">
            <x v="0"/>
          </reference>
        </references>
      </pivotArea>
    </chartFormat>
    <chartFormat chart="0" format="1" series="1">
      <pivotArea type="data" outline="0" fieldPosition="0">
        <references count="1">
          <reference field="4" count="1" selected="0">
            <x v="1"/>
          </reference>
        </references>
      </pivotArea>
    </chartFormat>
    <chartFormat chart="0" format="2" series="1">
      <pivotArea type="data" outline="0" fieldPosition="0">
        <references count="1">
          <reference field="4" count="1" selected="0">
            <x v="2"/>
          </reference>
        </references>
      </pivotArea>
    </chartFormat>
    <chartFormat chart="0" format="3" series="1">
      <pivotArea type="data" outline="0" fieldPosition="0">
        <references count="2">
          <reference field="4294967294" count="1" selected="0">
            <x v="0"/>
          </reference>
          <reference field="4" count="1" selected="0">
            <x v="0"/>
          </reference>
        </references>
      </pivotArea>
    </chartFormat>
    <chartFormat chart="0" format="4" series="1">
      <pivotArea type="data" outline="0" fieldPosition="0">
        <references count="2">
          <reference field="4294967294" count="1" selected="0">
            <x v="0"/>
          </reference>
          <reference field="4" count="1" selected="0">
            <x v="1"/>
          </reference>
        </references>
      </pivotArea>
    </chartFormat>
    <chartFormat chart="0" format="5" series="1">
      <pivotArea type="data" outline="0" fieldPosition="0">
        <references count="2">
          <reference field="4294967294" count="1" selected="0">
            <x v="0"/>
          </reference>
          <reference field="4" count="1" selected="0">
            <x v="2"/>
          </reference>
        </references>
      </pivotArea>
    </chartFormat>
  </chartFormats>
  <pivotTableStyleInfo name="PivotStyleLight16" showRowHeaders="1" showColHeaders="1" showRowStripes="0" showColStripes="0" showLastColumn="1"/>
</pivotTableDefinition>
</file>

<file path=xl/pivotTables/pivotTable1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5">
  <location ref="A1:B6" firstHeaderRow="1" firstDataRow="1" firstDataCol="1"/>
  <pivotFields count="13">
    <pivotField showAll="0"/>
    <pivotField showAll="0"/>
    <pivotField showAll="0"/>
    <pivotField axis="axisRow" showAll="0">
      <items count="5">
        <item x="0"/>
        <item x="2"/>
        <item x="3"/>
        <item x="1"/>
        <item t="default"/>
      </items>
    </pivotField>
    <pivotField showAll="0">
      <items count="4">
        <item x="1"/>
        <item x="0"/>
        <item x="2"/>
        <item t="default"/>
      </items>
    </pivotField>
    <pivotField showAll="0"/>
    <pivotField showAll="0"/>
    <pivotField showAll="0"/>
    <pivotField showAll="0"/>
    <pivotField showAll="0"/>
    <pivotField dataField="1" showAll="0"/>
    <pivotField showAll="0"/>
    <pivotField numFmtId="3" showAll="0"/>
  </pivotFields>
  <rowFields count="1">
    <field x="3"/>
  </rowFields>
  <rowItems count="5">
    <i>
      <x/>
    </i>
    <i>
      <x v="1"/>
    </i>
    <i>
      <x v="2"/>
    </i>
    <i>
      <x v="3"/>
    </i>
    <i t="grand">
      <x/>
    </i>
  </rowItems>
  <colItems count="1">
    <i/>
  </colItems>
  <dataFields count="1">
    <dataField name="Sum of Ukupni promet" fld="10" baseField="0" baseItem="0"/>
  </dataFields>
  <chartFormats count="2">
    <chartFormat chart="0" format="0"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K48:N53" firstHeaderRow="1" firstDataRow="2" firstDataCol="1"/>
  <pivotFields count="13">
    <pivotField showAll="0"/>
    <pivotField axis="axisRow" showAll="0">
      <items count="8">
        <item x="0"/>
        <item x="2"/>
        <item x="3"/>
        <item h="1" x="6"/>
        <item h="1" x="5"/>
        <item h="1" x="1"/>
        <item h="1" x="4"/>
        <item t="default"/>
      </items>
    </pivotField>
    <pivotField showAll="0"/>
    <pivotField showAll="0"/>
    <pivotField showAll="0"/>
    <pivotField showAll="0"/>
    <pivotField showAll="0"/>
    <pivotField showAll="0"/>
    <pivotField showAll="0"/>
    <pivotField showAll="0"/>
    <pivotField dataField="1" showAll="0"/>
    <pivotField axis="axisCol" showAll="0">
      <items count="3">
        <item x="1"/>
        <item x="0"/>
        <item t="default"/>
      </items>
    </pivotField>
    <pivotField numFmtId="3" showAll="0"/>
  </pivotFields>
  <rowFields count="1">
    <field x="1"/>
  </rowFields>
  <rowItems count="4">
    <i>
      <x/>
    </i>
    <i>
      <x v="1"/>
    </i>
    <i>
      <x v="2"/>
    </i>
    <i t="grand">
      <x/>
    </i>
  </rowItems>
  <colFields count="1">
    <field x="11"/>
  </colFields>
  <colItems count="3">
    <i>
      <x/>
    </i>
    <i>
      <x v="1"/>
    </i>
    <i t="grand">
      <x/>
    </i>
  </colItems>
  <dataFields count="1">
    <dataField name="Sum of Ukupni promet" fld="10" baseField="0" baseItem="0"/>
  </dataField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K39:O45" firstHeaderRow="1" firstDataRow="2" firstDataCol="1"/>
  <pivotFields count="13">
    <pivotField showAll="0"/>
    <pivotField showAll="0"/>
    <pivotField showAll="0"/>
    <pivotField axis="axisRow" showAll="0">
      <items count="5">
        <item x="0"/>
        <item x="2"/>
        <item x="3"/>
        <item x="1"/>
        <item t="default"/>
      </items>
    </pivotField>
    <pivotField axis="axisCol" showAll="0">
      <items count="4">
        <item x="1"/>
        <item x="0"/>
        <item x="2"/>
        <item t="default"/>
      </items>
    </pivotField>
    <pivotField showAll="0"/>
    <pivotField showAll="0"/>
    <pivotField showAll="0"/>
    <pivotField showAll="0"/>
    <pivotField showAll="0"/>
    <pivotField dataField="1" showAll="0"/>
    <pivotField showAll="0"/>
    <pivotField numFmtId="3" showAll="0"/>
  </pivotFields>
  <rowFields count="1">
    <field x="3"/>
  </rowFields>
  <rowItems count="5">
    <i>
      <x/>
    </i>
    <i>
      <x v="1"/>
    </i>
    <i>
      <x v="2"/>
    </i>
    <i>
      <x v="3"/>
    </i>
    <i t="grand">
      <x/>
    </i>
  </rowItems>
  <colFields count="1">
    <field x="4"/>
  </colFields>
  <colItems count="4">
    <i>
      <x/>
    </i>
    <i>
      <x v="1"/>
    </i>
    <i>
      <x v="2"/>
    </i>
    <i t="grand">
      <x/>
    </i>
  </colItems>
  <dataFields count="1">
    <dataField name="Sum of Ukupni promet" fld="10" baseField="0" baseItem="0"/>
  </dataField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K30:S36" firstHeaderRow="1" firstDataRow="2" firstDataCol="1"/>
  <pivotFields count="13">
    <pivotField showAll="0"/>
    <pivotField axis="axisCol" showAll="0">
      <items count="8">
        <item x="0"/>
        <item x="2"/>
        <item x="3"/>
        <item x="6"/>
        <item x="5"/>
        <item x="1"/>
        <item x="4"/>
        <item t="default"/>
      </items>
    </pivotField>
    <pivotField showAll="0"/>
    <pivotField axis="axisRow" showAll="0">
      <items count="5">
        <item x="0"/>
        <item x="2"/>
        <item x="3"/>
        <item x="1"/>
        <item t="default"/>
      </items>
    </pivotField>
    <pivotField showAll="0"/>
    <pivotField showAll="0"/>
    <pivotField showAll="0"/>
    <pivotField showAll="0"/>
    <pivotField showAll="0"/>
    <pivotField showAll="0"/>
    <pivotField dataField="1" showAll="0"/>
    <pivotField showAll="0"/>
    <pivotField numFmtId="3" showAll="0"/>
  </pivotFields>
  <rowFields count="1">
    <field x="3"/>
  </rowFields>
  <rowItems count="5">
    <i>
      <x/>
    </i>
    <i>
      <x v="1"/>
    </i>
    <i>
      <x v="2"/>
    </i>
    <i>
      <x v="3"/>
    </i>
    <i t="grand">
      <x/>
    </i>
  </rowItems>
  <colFields count="1">
    <field x="1"/>
  </colFields>
  <colItems count="8">
    <i>
      <x/>
    </i>
    <i>
      <x v="1"/>
    </i>
    <i>
      <x v="2"/>
    </i>
    <i>
      <x v="3"/>
    </i>
    <i>
      <x v="4"/>
    </i>
    <i>
      <x v="5"/>
    </i>
    <i>
      <x v="6"/>
    </i>
    <i t="grand">
      <x/>
    </i>
  </colItems>
  <dataFields count="1">
    <dataField name="Sum of Ukupni promet" fld="10" baseField="0" baseItem="0"/>
  </dataField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PivotTable3"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A24:E30" firstHeaderRow="1" firstDataRow="2" firstDataCol="1"/>
  <pivotFields count="13">
    <pivotField showAll="0"/>
    <pivotField showAll="0"/>
    <pivotField showAll="0"/>
    <pivotField axis="axisRow" showAll="0">
      <items count="5">
        <item x="0"/>
        <item x="2"/>
        <item x="3"/>
        <item x="1"/>
        <item t="default"/>
      </items>
    </pivotField>
    <pivotField axis="axisCol" showAll="0">
      <items count="4">
        <item x="1"/>
        <item x="0"/>
        <item x="2"/>
        <item t="default"/>
      </items>
    </pivotField>
    <pivotField showAll="0"/>
    <pivotField showAll="0"/>
    <pivotField showAll="0"/>
    <pivotField showAll="0"/>
    <pivotField showAll="0"/>
    <pivotField dataField="1" showAll="0"/>
    <pivotField showAll="0"/>
    <pivotField numFmtId="3" showAll="0"/>
  </pivotFields>
  <rowFields count="1">
    <field x="3"/>
  </rowFields>
  <rowItems count="5">
    <i>
      <x/>
    </i>
    <i>
      <x v="1"/>
    </i>
    <i>
      <x v="2"/>
    </i>
    <i>
      <x v="3"/>
    </i>
    <i t="grand">
      <x/>
    </i>
  </rowItems>
  <colFields count="1">
    <field x="4"/>
  </colFields>
  <colItems count="4">
    <i>
      <x/>
    </i>
    <i>
      <x v="1"/>
    </i>
    <i>
      <x v="2"/>
    </i>
    <i t="grand">
      <x/>
    </i>
  </colItems>
  <dataFields count="1">
    <dataField name="Sum of Ukupni promet" fld="10" baseField="0" baseItem="0"/>
  </dataFields>
  <chartFormats count="3">
    <chartFormat chart="0" format="0" series="1">
      <pivotArea type="data" outline="0" fieldPosition="0">
        <references count="1">
          <reference field="4" count="1" selected="0">
            <x v="0"/>
          </reference>
        </references>
      </pivotArea>
    </chartFormat>
    <chartFormat chart="0" format="1" series="1">
      <pivotArea type="data" outline="0" fieldPosition="0">
        <references count="1">
          <reference field="4" count="1" selected="0">
            <x v="1"/>
          </reference>
        </references>
      </pivotArea>
    </chartFormat>
    <chartFormat chart="0" format="2" series="1">
      <pivotArea type="data" outline="0" fieldPosition="0">
        <references count="1">
          <reference field="4" count="1" selected="0">
            <x v="2"/>
          </reference>
        </references>
      </pivotArea>
    </chartFormat>
  </chartFormat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PivotTable5"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A54:D59" firstHeaderRow="1" firstDataRow="2" firstDataCol="1"/>
  <pivotFields count="13">
    <pivotField showAll="0"/>
    <pivotField showAll="0"/>
    <pivotField showAll="0"/>
    <pivotField showAll="0"/>
    <pivotField axis="axisRow" showAll="0">
      <items count="4">
        <item x="1"/>
        <item x="0"/>
        <item x="2"/>
        <item t="default"/>
      </items>
    </pivotField>
    <pivotField showAll="0"/>
    <pivotField showAll="0"/>
    <pivotField dataField="1" showAll="0">
      <items count="22">
        <item x="2"/>
        <item x="6"/>
        <item x="12"/>
        <item x="17"/>
        <item x="18"/>
        <item x="14"/>
        <item x="0"/>
        <item x="20"/>
        <item x="19"/>
        <item x="3"/>
        <item x="13"/>
        <item x="9"/>
        <item x="16"/>
        <item x="5"/>
        <item x="15"/>
        <item x="8"/>
        <item x="11"/>
        <item x="10"/>
        <item x="1"/>
        <item x="7"/>
        <item x="4"/>
        <item t="default"/>
      </items>
    </pivotField>
    <pivotField dataField="1" showAll="0"/>
    <pivotField dataField="1" showAll="0"/>
    <pivotField showAll="0"/>
    <pivotField showAll="0"/>
    <pivotField numFmtId="3" showAll="0"/>
  </pivotFields>
  <rowFields count="1">
    <field x="4"/>
  </rowFields>
  <rowItems count="4">
    <i>
      <x/>
    </i>
    <i>
      <x v="1"/>
    </i>
    <i>
      <x v="2"/>
    </i>
    <i t="grand">
      <x/>
    </i>
  </rowItems>
  <colFields count="1">
    <field x="-2"/>
  </colFields>
  <colItems count="3">
    <i>
      <x/>
    </i>
    <i i="1">
      <x v="1"/>
    </i>
    <i i="2">
      <x v="2"/>
    </i>
  </colItems>
  <dataFields count="3">
    <dataField name="Sum of Januar" fld="7" baseField="0" baseItem="0"/>
    <dataField name="Sum of Februar" fld="8" baseField="0" baseItem="0"/>
    <dataField name="Sum of Mart" fld="9" baseField="0" baseItem="0"/>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pivotTableDefinition>
</file>

<file path=xl/pivotTables/pivotTable7.xml><?xml version="1.0" encoding="utf-8"?>
<pivotTableDefinition xmlns="http://schemas.openxmlformats.org/spreadsheetml/2006/main" name="PivotTable8"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A101:D110" firstHeaderRow="1" firstDataRow="2" firstDataCol="1"/>
  <pivotFields count="13">
    <pivotField showAll="0">
      <items count="22">
        <item sd="0" x="0"/>
        <item sd="0" x="1"/>
        <item sd="0" x="2"/>
        <item sd="0" x="3"/>
        <item x="4"/>
        <item x="5"/>
        <item x="6"/>
        <item x="7"/>
        <item x="8"/>
        <item x="9"/>
        <item x="10"/>
        <item x="11"/>
        <item x="12"/>
        <item x="13"/>
        <item x="14"/>
        <item x="15"/>
        <item x="16"/>
        <item x="17"/>
        <item x="18"/>
        <item x="19"/>
        <item x="20"/>
        <item t="default"/>
      </items>
    </pivotField>
    <pivotField axis="axisRow" showAll="0">
      <items count="8">
        <item x="0"/>
        <item x="2"/>
        <item x="3"/>
        <item x="6"/>
        <item x="5"/>
        <item x="1"/>
        <item x="4"/>
        <item t="default"/>
      </items>
    </pivotField>
    <pivotField showAll="0"/>
    <pivotField showAll="0"/>
    <pivotField showAll="0"/>
    <pivotField showAll="0"/>
    <pivotField showAll="0"/>
    <pivotField dataField="1" showAll="0">
      <items count="22">
        <item x="2"/>
        <item x="6"/>
        <item x="12"/>
        <item x="17"/>
        <item x="18"/>
        <item x="14"/>
        <item x="0"/>
        <item x="20"/>
        <item x="19"/>
        <item x="3"/>
        <item x="13"/>
        <item x="9"/>
        <item x="16"/>
        <item x="5"/>
        <item x="15"/>
        <item x="8"/>
        <item x="11"/>
        <item x="10"/>
        <item x="1"/>
        <item x="7"/>
        <item x="4"/>
        <item t="default"/>
      </items>
    </pivotField>
    <pivotField dataField="1" showAll="0">
      <items count="21">
        <item x="2"/>
        <item x="6"/>
        <item x="16"/>
        <item x="5"/>
        <item x="17"/>
        <item x="18"/>
        <item x="19"/>
        <item x="9"/>
        <item x="0"/>
        <item x="13"/>
        <item x="15"/>
        <item x="12"/>
        <item x="3"/>
        <item x="8"/>
        <item x="10"/>
        <item x="14"/>
        <item x="7"/>
        <item x="11"/>
        <item x="1"/>
        <item x="4"/>
        <item t="default"/>
      </items>
    </pivotField>
    <pivotField dataField="1" showAll="0"/>
    <pivotField showAll="0"/>
    <pivotField showAll="0"/>
    <pivotField numFmtId="3" showAll="0"/>
  </pivotFields>
  <rowFields count="1">
    <field x="1"/>
  </rowFields>
  <rowItems count="8">
    <i>
      <x/>
    </i>
    <i>
      <x v="1"/>
    </i>
    <i>
      <x v="2"/>
    </i>
    <i>
      <x v="3"/>
    </i>
    <i>
      <x v="4"/>
    </i>
    <i>
      <x v="5"/>
    </i>
    <i>
      <x v="6"/>
    </i>
    <i t="grand">
      <x/>
    </i>
  </rowItems>
  <colFields count="1">
    <field x="-2"/>
  </colFields>
  <colItems count="3">
    <i>
      <x/>
    </i>
    <i i="1">
      <x v="1"/>
    </i>
    <i i="2">
      <x v="2"/>
    </i>
  </colItems>
  <dataFields count="3">
    <dataField name="Sum of Januar" fld="7" baseField="0" baseItem="0"/>
    <dataField name="Sum of Februar" fld="8" baseField="0" baseItem="0"/>
    <dataField name="Sum of Mart" fld="9" baseField="0" baseItem="0"/>
  </dataFields>
  <chartFormats count="3">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1"/>
          </reference>
        </references>
      </pivotArea>
    </chartFormat>
    <chartFormat chart="0" format="3"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pivotTableDefinition>
</file>

<file path=xl/pivotTables/pivotTable8.xml><?xml version="1.0" encoding="utf-8"?>
<pivotTableDefinition xmlns="http://schemas.openxmlformats.org/spreadsheetml/2006/main" name="PivotTable6"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A70:B78" firstHeaderRow="1" firstDataRow="1" firstDataCol="1"/>
  <pivotFields count="13">
    <pivotField showAll="0"/>
    <pivotField axis="axisRow" showAll="0">
      <items count="8">
        <item x="0"/>
        <item x="2"/>
        <item x="3"/>
        <item x="6"/>
        <item x="5"/>
        <item x="1"/>
        <item x="4"/>
        <item t="default"/>
      </items>
    </pivotField>
    <pivotField showAll="0"/>
    <pivotField showAll="0"/>
    <pivotField showAll="0"/>
    <pivotField showAll="0"/>
    <pivotField showAll="0"/>
    <pivotField showAll="0"/>
    <pivotField showAll="0"/>
    <pivotField showAll="0"/>
    <pivotField dataField="1" showAll="0"/>
    <pivotField showAll="0"/>
    <pivotField numFmtId="3" showAll="0"/>
  </pivotFields>
  <rowFields count="1">
    <field x="1"/>
  </rowFields>
  <rowItems count="8">
    <i>
      <x/>
    </i>
    <i>
      <x v="1"/>
    </i>
    <i>
      <x v="2"/>
    </i>
    <i>
      <x v="3"/>
    </i>
    <i>
      <x v="4"/>
    </i>
    <i>
      <x v="5"/>
    </i>
    <i>
      <x v="6"/>
    </i>
    <i t="grand">
      <x/>
    </i>
  </rowItems>
  <colItems count="1">
    <i/>
  </colItems>
  <dataFields count="1">
    <dataField name="Sum of Ukupni promet" fld="10"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PivotTable7" cacheId="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A86:D92" firstHeaderRow="1" firstDataRow="2" firstDataCol="1"/>
  <pivotFields count="13">
    <pivotField showAll="0"/>
    <pivotField showAll="0"/>
    <pivotField showAll="0"/>
    <pivotField axis="axisRow" showAll="0">
      <items count="5">
        <item x="0"/>
        <item x="2"/>
        <item x="3"/>
        <item x="1"/>
        <item t="default"/>
      </items>
    </pivotField>
    <pivotField showAll="0"/>
    <pivotField showAll="0"/>
    <pivotField showAll="0"/>
    <pivotField dataField="1" showAll="0"/>
    <pivotField dataField="1" showAll="0"/>
    <pivotField dataField="1" showAll="0"/>
    <pivotField showAll="0">
      <items count="22">
        <item x="2"/>
        <item x="12"/>
        <item x="6"/>
        <item x="17"/>
        <item x="18"/>
        <item x="5"/>
        <item x="0"/>
        <item x="14"/>
        <item x="19"/>
        <item x="20"/>
        <item x="9"/>
        <item x="3"/>
        <item x="16"/>
        <item x="13"/>
        <item x="8"/>
        <item x="10"/>
        <item x="15"/>
        <item x="11"/>
        <item x="1"/>
        <item x="7"/>
        <item x="4"/>
        <item t="default"/>
      </items>
    </pivotField>
    <pivotField showAll="0"/>
    <pivotField numFmtId="3" showAll="0"/>
  </pivotFields>
  <rowFields count="1">
    <field x="3"/>
  </rowFields>
  <rowItems count="5">
    <i>
      <x/>
    </i>
    <i>
      <x v="1"/>
    </i>
    <i>
      <x v="2"/>
    </i>
    <i>
      <x v="3"/>
    </i>
    <i t="grand">
      <x/>
    </i>
  </rowItems>
  <colFields count="1">
    <field x="-2"/>
  </colFields>
  <colItems count="3">
    <i>
      <x/>
    </i>
    <i i="1">
      <x v="1"/>
    </i>
    <i i="2">
      <x v="2"/>
    </i>
  </colItems>
  <dataFields count="3">
    <dataField name="Sum of Januar" fld="7" baseField="0" baseItem="0"/>
    <dataField name="Sum of Februar" fld="8" baseField="0" baseItem="0"/>
    <dataField name="Sum of Mart" fld="9" baseField="0" baseItem="0"/>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4.xml"/><Relationship Id="rId7" Type="http://schemas.openxmlformats.org/officeDocument/2006/relationships/comments" Target="../comments2.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vmlDrawing" Target="../drawings/vmlDrawing2.vml"/><Relationship Id="rId5" Type="http://schemas.openxmlformats.org/officeDocument/2006/relationships/drawing" Target="../drawings/drawing6.xm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ivotTable" Target="../pivotTables/pivotTable7.xml"/><Relationship Id="rId7" Type="http://schemas.openxmlformats.org/officeDocument/2006/relationships/pivotTable" Target="../pivotTables/pivotTable11.xml"/><Relationship Id="rId2" Type="http://schemas.openxmlformats.org/officeDocument/2006/relationships/pivotTable" Target="../pivotTables/pivotTable6.xml"/><Relationship Id="rId1" Type="http://schemas.openxmlformats.org/officeDocument/2006/relationships/pivotTable" Target="../pivotTables/pivotTable5.xml"/><Relationship Id="rId6" Type="http://schemas.openxmlformats.org/officeDocument/2006/relationships/pivotTable" Target="../pivotTables/pivotTable10.xml"/><Relationship Id="rId5" Type="http://schemas.openxmlformats.org/officeDocument/2006/relationships/pivotTable" Target="../pivotTables/pivotTable9.xml"/><Relationship Id="rId4"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3"/>
  <sheetViews>
    <sheetView tabSelected="1" zoomScaleNormal="100" workbookViewId="0">
      <selection activeCell="J1" sqref="J1"/>
    </sheetView>
  </sheetViews>
  <sheetFormatPr defaultRowHeight="15" x14ac:dyDescent="0.25"/>
  <cols>
    <col min="8" max="8" width="15.140625" customWidth="1"/>
    <col min="9" max="9" width="16.42578125" customWidth="1"/>
  </cols>
  <sheetData>
    <row r="3" spans="2:17" ht="18.75" x14ac:dyDescent="0.3">
      <c r="E3" s="13" t="s">
        <v>54</v>
      </c>
      <c r="I3" s="24" t="s">
        <v>158</v>
      </c>
    </row>
    <row r="4" spans="2:17" x14ac:dyDescent="0.25">
      <c r="H4" s="6"/>
      <c r="I4" s="6"/>
      <c r="J4" s="6"/>
      <c r="K4" s="6"/>
      <c r="L4" s="6"/>
      <c r="M4" s="6"/>
      <c r="N4" s="6"/>
      <c r="O4" s="6"/>
      <c r="P4" s="6"/>
      <c r="Q4" s="6"/>
    </row>
    <row r="5" spans="2:17" x14ac:dyDescent="0.25">
      <c r="E5" s="13" t="s">
        <v>55</v>
      </c>
      <c r="H5" s="2">
        <v>41576</v>
      </c>
      <c r="I5" s="6"/>
      <c r="J5" s="6"/>
      <c r="K5" s="6"/>
      <c r="L5" s="6"/>
      <c r="M5" s="6"/>
      <c r="N5" s="6"/>
      <c r="O5" s="6"/>
      <c r="P5" s="6"/>
      <c r="Q5" s="6"/>
    </row>
    <row r="6" spans="2:17" ht="18.75" x14ac:dyDescent="0.3">
      <c r="E6" s="16" t="s">
        <v>211</v>
      </c>
      <c r="H6" s="6"/>
      <c r="I6" s="6"/>
      <c r="J6" s="6"/>
      <c r="K6" s="6"/>
      <c r="L6" s="6"/>
      <c r="M6" s="6"/>
      <c r="N6" s="6"/>
      <c r="O6" s="6"/>
      <c r="P6" s="6"/>
      <c r="Q6" s="6"/>
    </row>
    <row r="7" spans="2:17" x14ac:dyDescent="0.25">
      <c r="H7" s="6"/>
      <c r="I7" s="6"/>
      <c r="J7" s="6"/>
      <c r="K7" s="6"/>
      <c r="L7" s="6"/>
      <c r="M7" s="6"/>
      <c r="N7" s="6"/>
      <c r="O7" s="6"/>
      <c r="P7" s="6"/>
      <c r="Q7" s="6"/>
    </row>
    <row r="8" spans="2:17" x14ac:dyDescent="0.25">
      <c r="H8" s="6"/>
      <c r="I8" s="6"/>
      <c r="J8" s="6"/>
      <c r="K8" s="6"/>
      <c r="L8" s="6"/>
      <c r="M8" s="6"/>
      <c r="N8" s="6"/>
      <c r="O8" s="6"/>
      <c r="P8" s="6"/>
      <c r="Q8" s="6"/>
    </row>
    <row r="9" spans="2:17" x14ac:dyDescent="0.25">
      <c r="H9" s="6"/>
      <c r="I9" s="6"/>
      <c r="J9" s="6"/>
      <c r="K9" s="6"/>
      <c r="L9" s="6"/>
      <c r="M9" s="6"/>
      <c r="N9" s="6"/>
      <c r="O9" s="6"/>
      <c r="P9" s="6"/>
      <c r="Q9" s="6"/>
    </row>
    <row r="10" spans="2:17" ht="40.5" customHeight="1" x14ac:dyDescent="0.25">
      <c r="B10" s="13" t="s">
        <v>56</v>
      </c>
      <c r="J10" s="6"/>
      <c r="K10" s="6"/>
      <c r="L10" s="6"/>
      <c r="M10" s="6"/>
      <c r="N10" s="6"/>
      <c r="O10" s="6"/>
      <c r="P10" s="6"/>
      <c r="Q10" s="6"/>
    </row>
    <row r="11" spans="2:17" ht="31.5" customHeight="1" x14ac:dyDescent="0.25">
      <c r="B11" s="13" t="s">
        <v>57</v>
      </c>
      <c r="J11" s="6"/>
      <c r="K11" s="6"/>
      <c r="L11" s="6"/>
      <c r="M11" s="6"/>
      <c r="N11" s="6"/>
      <c r="O11" s="6"/>
      <c r="P11" s="6"/>
      <c r="Q11" s="6"/>
    </row>
    <row r="12" spans="2:17" ht="70.5" customHeight="1" x14ac:dyDescent="0.25">
      <c r="B12" s="43" t="s">
        <v>59</v>
      </c>
      <c r="C12" s="43"/>
      <c r="D12" s="43"/>
      <c r="E12" s="43"/>
      <c r="F12" s="43"/>
      <c r="G12" s="43"/>
      <c r="H12" s="43"/>
      <c r="I12" s="43"/>
      <c r="J12" s="6"/>
      <c r="K12" s="6"/>
      <c r="L12" s="6"/>
      <c r="M12" s="6"/>
      <c r="N12" s="6"/>
      <c r="O12" s="6"/>
      <c r="P12" s="6"/>
      <c r="Q12" s="6"/>
    </row>
    <row r="13" spans="2:17" ht="32.25" customHeight="1" x14ac:dyDescent="0.25">
      <c r="B13" s="42" t="s">
        <v>60</v>
      </c>
      <c r="C13" s="42"/>
      <c r="D13" s="42"/>
      <c r="E13" s="42"/>
      <c r="F13" s="42"/>
      <c r="G13" s="42"/>
      <c r="H13" s="42"/>
      <c r="I13" s="42"/>
      <c r="J13" s="6"/>
      <c r="K13" s="6"/>
      <c r="L13" s="6"/>
      <c r="M13" s="6"/>
      <c r="N13" s="6"/>
      <c r="O13" s="6"/>
      <c r="P13" s="6"/>
      <c r="Q13" s="6"/>
    </row>
    <row r="14" spans="2:17" ht="32.25" customHeight="1" x14ac:dyDescent="0.25">
      <c r="B14" s="42" t="s">
        <v>61</v>
      </c>
      <c r="C14" s="42"/>
      <c r="D14" s="42"/>
      <c r="E14" s="42"/>
      <c r="F14" s="42"/>
      <c r="G14" s="42"/>
      <c r="H14" s="42"/>
      <c r="I14" s="42"/>
      <c r="J14" s="6"/>
      <c r="K14" s="6"/>
      <c r="L14" s="6"/>
      <c r="M14" s="6"/>
      <c r="N14" s="6"/>
      <c r="O14" s="6"/>
      <c r="P14" s="6"/>
      <c r="Q14" s="6"/>
    </row>
    <row r="15" spans="2:17" ht="32.25" customHeight="1" x14ac:dyDescent="0.25">
      <c r="B15" s="42" t="s">
        <v>62</v>
      </c>
      <c r="C15" s="42"/>
      <c r="D15" s="42"/>
      <c r="E15" s="42"/>
      <c r="F15" s="42"/>
      <c r="G15" s="42"/>
      <c r="H15" s="42"/>
      <c r="I15" s="42"/>
      <c r="J15" s="6"/>
      <c r="K15" s="6"/>
      <c r="L15" s="6"/>
      <c r="M15" s="6"/>
      <c r="N15" s="6"/>
      <c r="O15" s="6"/>
      <c r="P15" s="6"/>
      <c r="Q15" s="6"/>
    </row>
    <row r="16" spans="2:17" ht="32.25" customHeight="1" x14ac:dyDescent="0.25">
      <c r="B16" s="42" t="s">
        <v>63</v>
      </c>
      <c r="C16" s="42"/>
      <c r="D16" s="42"/>
      <c r="E16" s="42"/>
      <c r="F16" s="42"/>
      <c r="G16" s="42"/>
      <c r="H16" s="42"/>
      <c r="I16" s="42"/>
      <c r="J16" s="6"/>
      <c r="K16" s="6"/>
      <c r="L16" s="6"/>
      <c r="M16" s="6"/>
      <c r="N16" s="6"/>
      <c r="O16" s="6"/>
      <c r="P16" s="6"/>
      <c r="Q16" s="6"/>
    </row>
    <row r="17" spans="2:17" ht="32.25" customHeight="1" x14ac:dyDescent="0.25">
      <c r="B17" s="42" t="s">
        <v>64</v>
      </c>
      <c r="C17" s="42"/>
      <c r="D17" s="42"/>
      <c r="E17" s="42"/>
      <c r="F17" s="42"/>
      <c r="G17" s="42"/>
      <c r="H17" s="42"/>
      <c r="I17" s="42"/>
      <c r="J17" s="6"/>
      <c r="K17" s="6"/>
      <c r="L17" s="6"/>
      <c r="M17" s="6"/>
      <c r="N17" s="6"/>
      <c r="O17" s="6"/>
      <c r="P17" s="6"/>
      <c r="Q17" s="6"/>
    </row>
    <row r="18" spans="2:17" ht="32.25" customHeight="1" x14ac:dyDescent="0.25">
      <c r="B18" s="42" t="s">
        <v>65</v>
      </c>
      <c r="C18" s="42"/>
      <c r="D18" s="42"/>
      <c r="E18" s="42"/>
      <c r="F18" s="42"/>
      <c r="G18" s="42"/>
      <c r="H18" s="42"/>
      <c r="I18" s="42"/>
      <c r="J18" s="6"/>
      <c r="K18" s="6"/>
      <c r="L18" s="6"/>
      <c r="M18" s="6"/>
      <c r="N18" s="6"/>
      <c r="O18" s="6"/>
      <c r="P18" s="6"/>
      <c r="Q18" s="6"/>
    </row>
    <row r="19" spans="2:17" ht="32.25" customHeight="1" x14ac:dyDescent="0.25">
      <c r="B19" s="42" t="s">
        <v>66</v>
      </c>
      <c r="C19" s="42"/>
      <c r="D19" s="42"/>
      <c r="E19" s="42"/>
      <c r="F19" s="42"/>
      <c r="G19" s="42"/>
      <c r="H19" s="42"/>
      <c r="I19" s="42"/>
      <c r="J19" s="6"/>
      <c r="K19" s="6"/>
      <c r="L19" s="6"/>
      <c r="M19" s="6"/>
      <c r="N19" s="6"/>
      <c r="O19" s="6"/>
      <c r="P19" s="6"/>
      <c r="Q19" s="6"/>
    </row>
    <row r="20" spans="2:17" ht="32.25" customHeight="1" x14ac:dyDescent="0.25">
      <c r="B20" s="42" t="s">
        <v>67</v>
      </c>
      <c r="C20" s="42"/>
      <c r="D20" s="42"/>
      <c r="E20" s="42"/>
      <c r="F20" s="42"/>
      <c r="G20" s="42"/>
      <c r="H20" s="42"/>
      <c r="I20" s="42"/>
      <c r="J20" s="6"/>
      <c r="K20" s="6"/>
      <c r="L20" s="6"/>
      <c r="M20" s="6"/>
      <c r="N20" s="6"/>
      <c r="O20" s="6"/>
      <c r="P20" s="6"/>
      <c r="Q20" s="6"/>
    </row>
    <row r="21" spans="2:17" ht="32.25" customHeight="1" x14ac:dyDescent="0.25">
      <c r="B21" s="42" t="s">
        <v>58</v>
      </c>
      <c r="C21" s="42"/>
      <c r="D21" s="42"/>
      <c r="E21" s="42"/>
      <c r="F21" s="42"/>
      <c r="G21" s="42"/>
      <c r="H21" s="42"/>
      <c r="I21" s="42"/>
      <c r="J21" s="6"/>
      <c r="K21" s="6"/>
      <c r="L21" s="6"/>
      <c r="M21" s="6"/>
      <c r="N21" s="6"/>
      <c r="O21" s="6"/>
      <c r="P21" s="6"/>
      <c r="Q21" s="6"/>
    </row>
    <row r="22" spans="2:17" x14ac:dyDescent="0.25">
      <c r="J22" s="6"/>
      <c r="K22" s="6"/>
      <c r="L22" s="6"/>
      <c r="M22" s="6"/>
      <c r="N22" s="6"/>
      <c r="O22" s="6"/>
      <c r="P22" s="6"/>
      <c r="Q22" s="6"/>
    </row>
    <row r="23" spans="2:17" x14ac:dyDescent="0.25">
      <c r="J23" s="6"/>
      <c r="K23" s="6"/>
      <c r="L23" s="6"/>
      <c r="M23" s="6"/>
      <c r="N23" s="6"/>
      <c r="O23" s="6"/>
      <c r="P23" s="6"/>
      <c r="Q23" s="6"/>
    </row>
  </sheetData>
  <mergeCells count="10">
    <mergeCell ref="B17:I17"/>
    <mergeCell ref="B18:I18"/>
    <mergeCell ref="B19:I19"/>
    <mergeCell ref="B20:I20"/>
    <mergeCell ref="B21:I21"/>
    <mergeCell ref="B13:I13"/>
    <mergeCell ref="B12:I12"/>
    <mergeCell ref="B14:I14"/>
    <mergeCell ref="B15:I15"/>
    <mergeCell ref="B16:I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Q88"/>
  <sheetViews>
    <sheetView zoomScaleNormal="100" workbookViewId="0">
      <selection activeCell="S1" sqref="S1"/>
    </sheetView>
  </sheetViews>
  <sheetFormatPr defaultRowHeight="15" x14ac:dyDescent="0.25"/>
  <cols>
    <col min="2" max="2" width="10.140625" customWidth="1"/>
    <col min="3" max="3" width="6.85546875" customWidth="1"/>
    <col min="4" max="4" width="7.42578125" customWidth="1"/>
    <col min="5" max="5" width="7.85546875" customWidth="1"/>
    <col min="11" max="11" width="10.7109375" bestFit="1" customWidth="1"/>
  </cols>
  <sheetData>
    <row r="3" spans="2:15" ht="15.75" x14ac:dyDescent="0.25">
      <c r="B3" s="8" t="s">
        <v>16</v>
      </c>
      <c r="F3" s="8" t="s">
        <v>4</v>
      </c>
      <c r="O3" s="9" t="s">
        <v>27</v>
      </c>
    </row>
    <row r="4" spans="2:15" x14ac:dyDescent="0.25">
      <c r="F4" s="8" t="s">
        <v>5</v>
      </c>
      <c r="H4" s="8"/>
      <c r="I4" s="8"/>
      <c r="O4" s="8" t="s">
        <v>28</v>
      </c>
    </row>
    <row r="5" spans="2:15" x14ac:dyDescent="0.25">
      <c r="H5" s="8"/>
      <c r="I5" s="8"/>
      <c r="O5" s="8" t="s">
        <v>29</v>
      </c>
    </row>
    <row r="6" spans="2:15" ht="15.75" x14ac:dyDescent="0.25">
      <c r="F6" s="9" t="s">
        <v>6</v>
      </c>
      <c r="H6" s="8"/>
      <c r="I6" s="8"/>
      <c r="O6" s="8" t="s">
        <v>30</v>
      </c>
    </row>
    <row r="7" spans="2:15" x14ac:dyDescent="0.25">
      <c r="F7" s="8" t="s">
        <v>7</v>
      </c>
      <c r="O7" s="8" t="s">
        <v>31</v>
      </c>
    </row>
    <row r="8" spans="2:15" x14ac:dyDescent="0.25">
      <c r="F8" s="8" t="s">
        <v>8</v>
      </c>
      <c r="O8" s="8" t="s">
        <v>32</v>
      </c>
    </row>
    <row r="9" spans="2:15" x14ac:dyDescent="0.25">
      <c r="F9" s="8" t="s">
        <v>9</v>
      </c>
      <c r="O9" s="8" t="s">
        <v>33</v>
      </c>
    </row>
    <row r="10" spans="2:15" x14ac:dyDescent="0.25">
      <c r="F10" s="8" t="s">
        <v>10</v>
      </c>
      <c r="O10" s="8" t="s">
        <v>34</v>
      </c>
    </row>
    <row r="11" spans="2:15" x14ac:dyDescent="0.25">
      <c r="F11" s="8" t="s">
        <v>11</v>
      </c>
      <c r="K11" s="2"/>
      <c r="O11" s="8" t="s">
        <v>35</v>
      </c>
    </row>
    <row r="12" spans="2:15" x14ac:dyDescent="0.25">
      <c r="B12" s="7"/>
      <c r="F12" s="8" t="s">
        <v>12</v>
      </c>
      <c r="O12" s="8" t="s">
        <v>36</v>
      </c>
    </row>
    <row r="13" spans="2:15" x14ac:dyDescent="0.25">
      <c r="B13" s="7"/>
      <c r="F13" s="8" t="s">
        <v>13</v>
      </c>
      <c r="O13" s="8" t="s">
        <v>37</v>
      </c>
    </row>
    <row r="14" spans="2:15" x14ac:dyDescent="0.25">
      <c r="F14" s="8" t="s">
        <v>14</v>
      </c>
      <c r="O14" s="8" t="s">
        <v>38</v>
      </c>
    </row>
    <row r="16" spans="2:15" x14ac:dyDescent="0.25">
      <c r="F16" s="8" t="s">
        <v>15</v>
      </c>
    </row>
    <row r="19" spans="2:7" x14ac:dyDescent="0.25">
      <c r="B19" s="8" t="s">
        <v>0</v>
      </c>
      <c r="F19" s="8" t="s">
        <v>25</v>
      </c>
      <c r="G19" s="8" t="s">
        <v>26</v>
      </c>
    </row>
    <row r="20" spans="2:7" ht="29.25" customHeight="1" x14ac:dyDescent="0.25">
      <c r="B20" s="44" t="s">
        <v>17</v>
      </c>
      <c r="C20" s="44"/>
      <c r="D20" s="44"/>
      <c r="E20" s="44"/>
      <c r="G20" s="8" t="s">
        <v>47</v>
      </c>
    </row>
    <row r="22" spans="2:7" x14ac:dyDescent="0.25">
      <c r="B22" s="11" t="s">
        <v>18</v>
      </c>
      <c r="C22" s="11" t="s">
        <v>19</v>
      </c>
      <c r="D22" s="11" t="s">
        <v>20</v>
      </c>
      <c r="E22" s="11" t="s">
        <v>21</v>
      </c>
    </row>
    <row r="23" spans="2:7" x14ac:dyDescent="0.25">
      <c r="B23" s="1" t="s">
        <v>1</v>
      </c>
      <c r="C23" s="10">
        <v>0.39</v>
      </c>
      <c r="D23" s="10">
        <v>0.43</v>
      </c>
      <c r="E23" s="10">
        <v>0.7</v>
      </c>
    </row>
    <row r="24" spans="2:7" x14ac:dyDescent="0.25">
      <c r="B24" s="1" t="s">
        <v>2</v>
      </c>
      <c r="C24" s="10">
        <v>0.35</v>
      </c>
      <c r="D24" s="10">
        <v>0.48</v>
      </c>
      <c r="E24" s="10">
        <v>0.72</v>
      </c>
    </row>
    <row r="25" spans="2:7" x14ac:dyDescent="0.25">
      <c r="B25" s="1" t="s">
        <v>3</v>
      </c>
      <c r="C25" s="10">
        <v>0.28000000000000003</v>
      </c>
      <c r="D25" s="10">
        <v>0.35</v>
      </c>
      <c r="E25" s="10">
        <v>0.68</v>
      </c>
    </row>
    <row r="26" spans="2:7" x14ac:dyDescent="0.25">
      <c r="B26" s="1" t="s">
        <v>22</v>
      </c>
      <c r="C26" s="10">
        <v>0.3</v>
      </c>
      <c r="D26" s="10">
        <v>0.37</v>
      </c>
      <c r="E26" s="10">
        <v>0.71</v>
      </c>
    </row>
    <row r="27" spans="2:7" x14ac:dyDescent="0.25">
      <c r="B27" s="1" t="s">
        <v>23</v>
      </c>
      <c r="C27" s="10">
        <v>0.45</v>
      </c>
      <c r="D27" s="10">
        <v>0.5</v>
      </c>
      <c r="E27" s="10">
        <v>0.65</v>
      </c>
    </row>
    <row r="28" spans="2:7" x14ac:dyDescent="0.25">
      <c r="B28" s="1" t="s">
        <v>24</v>
      </c>
      <c r="C28" s="10">
        <v>0.49</v>
      </c>
      <c r="D28" s="10">
        <v>0.54</v>
      </c>
      <c r="E28" s="10">
        <v>0.73</v>
      </c>
    </row>
    <row r="37" spans="2:3" x14ac:dyDescent="0.25">
      <c r="B37" s="8" t="s">
        <v>25</v>
      </c>
      <c r="C37" s="8" t="s">
        <v>39</v>
      </c>
    </row>
    <row r="38" spans="2:3" x14ac:dyDescent="0.25">
      <c r="C38" s="8" t="s">
        <v>40</v>
      </c>
    </row>
    <row r="65" spans="1:17" x14ac:dyDescent="0.25">
      <c r="A65" s="8" t="s">
        <v>41</v>
      </c>
    </row>
    <row r="66" spans="1:17" x14ac:dyDescent="0.25">
      <c r="B66" s="8" t="s">
        <v>42</v>
      </c>
    </row>
    <row r="67" spans="1:17" x14ac:dyDescent="0.25">
      <c r="B67" s="8" t="s">
        <v>43</v>
      </c>
    </row>
    <row r="68" spans="1:17" x14ac:dyDescent="0.25">
      <c r="B68" s="8" t="s">
        <v>44</v>
      </c>
    </row>
    <row r="69" spans="1:17" x14ac:dyDescent="0.25">
      <c r="B69" s="8" t="s">
        <v>45</v>
      </c>
    </row>
    <row r="72" spans="1:17" x14ac:dyDescent="0.25">
      <c r="B72" s="8" t="s">
        <v>46</v>
      </c>
    </row>
    <row r="74" spans="1:17" x14ac:dyDescent="0.25">
      <c r="B74" s="12" t="s">
        <v>48</v>
      </c>
    </row>
    <row r="75" spans="1:17" s="13" customFormat="1" ht="23.25" customHeight="1" x14ac:dyDescent="0.25">
      <c r="B75" s="23" t="s">
        <v>153</v>
      </c>
    </row>
    <row r="76" spans="1:17" s="13" customFormat="1" ht="18.75" customHeight="1" x14ac:dyDescent="0.25">
      <c r="B76" s="23" t="s">
        <v>154</v>
      </c>
    </row>
    <row r="77" spans="1:17" ht="29.25" customHeight="1" x14ac:dyDescent="0.25">
      <c r="B77" s="12" t="s">
        <v>49</v>
      </c>
    </row>
    <row r="78" spans="1:17" x14ac:dyDescent="0.25">
      <c r="B78" s="12" t="s">
        <v>50</v>
      </c>
    </row>
    <row r="79" spans="1:17" x14ac:dyDescent="0.25">
      <c r="B79" s="12" t="s">
        <v>51</v>
      </c>
    </row>
    <row r="80" spans="1:17" ht="75" customHeight="1" x14ac:dyDescent="0.35">
      <c r="B80" s="45" t="s">
        <v>155</v>
      </c>
      <c r="C80" s="46"/>
      <c r="D80" s="46"/>
      <c r="E80" s="46"/>
      <c r="F80" s="46"/>
      <c r="G80" s="46"/>
      <c r="H80" s="46"/>
      <c r="I80" s="46"/>
      <c r="J80" s="46"/>
      <c r="K80" s="46"/>
      <c r="L80" s="46"/>
      <c r="M80" s="47"/>
      <c r="Q80" s="26" t="s">
        <v>167</v>
      </c>
    </row>
    <row r="81" spans="2:17" ht="21" x14ac:dyDescent="0.35">
      <c r="B81" s="12" t="s">
        <v>52</v>
      </c>
      <c r="Q81" s="26" t="s">
        <v>168</v>
      </c>
    </row>
    <row r="82" spans="2:17" x14ac:dyDescent="0.25">
      <c r="B82" s="12" t="s">
        <v>53</v>
      </c>
    </row>
    <row r="83" spans="2:17" s="13" customFormat="1" ht="59.25" customHeight="1" x14ac:dyDescent="0.25">
      <c r="B83" s="48" t="s">
        <v>156</v>
      </c>
      <c r="C83" s="48"/>
      <c r="D83" s="48"/>
      <c r="E83" s="48"/>
      <c r="F83" s="48"/>
      <c r="G83" s="48"/>
      <c r="H83" s="48"/>
      <c r="I83" s="48"/>
      <c r="J83" s="48"/>
      <c r="K83" s="48"/>
      <c r="L83" s="48"/>
      <c r="M83" s="48"/>
    </row>
    <row r="84" spans="2:17" x14ac:dyDescent="0.25">
      <c r="B84" s="13"/>
    </row>
    <row r="85" spans="2:17" x14ac:dyDescent="0.25">
      <c r="B85" s="13" t="s">
        <v>68</v>
      </c>
    </row>
    <row r="87" spans="2:17" ht="39.75" customHeight="1" x14ac:dyDescent="0.25">
      <c r="B87" s="49" t="s">
        <v>157</v>
      </c>
      <c r="C87" s="49"/>
      <c r="D87" s="49"/>
      <c r="E87" s="49"/>
      <c r="F87" s="49"/>
      <c r="G87" s="49"/>
      <c r="H87" s="49"/>
      <c r="I87" s="49"/>
      <c r="J87" s="49"/>
      <c r="K87" s="49"/>
      <c r="L87" s="49"/>
      <c r="M87" s="49"/>
    </row>
    <row r="88" spans="2:17" ht="51.75" customHeight="1" x14ac:dyDescent="0.25">
      <c r="B88" s="49"/>
      <c r="C88" s="49"/>
      <c r="D88" s="49"/>
      <c r="E88" s="49"/>
      <c r="F88" s="49"/>
      <c r="G88" s="49"/>
      <c r="H88" s="49"/>
      <c r="I88" s="49"/>
      <c r="J88" s="49"/>
      <c r="K88" s="49"/>
      <c r="L88" s="49"/>
      <c r="M88" s="49"/>
    </row>
  </sheetData>
  <mergeCells count="4">
    <mergeCell ref="B20:E20"/>
    <mergeCell ref="B80:M80"/>
    <mergeCell ref="B83:M83"/>
    <mergeCell ref="B87:M8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8"/>
  <sheetViews>
    <sheetView zoomScaleNormal="100" workbookViewId="0">
      <selection activeCell="N45" sqref="N45"/>
    </sheetView>
  </sheetViews>
  <sheetFormatPr defaultRowHeight="15" x14ac:dyDescent="0.25"/>
  <cols>
    <col min="2" max="2" width="15.5703125" customWidth="1"/>
  </cols>
  <sheetData>
    <row r="2" spans="2:6" x14ac:dyDescent="0.25">
      <c r="B2" s="3" t="s">
        <v>80</v>
      </c>
    </row>
    <row r="3" spans="2:6" x14ac:dyDescent="0.25">
      <c r="B3" s="13" t="s">
        <v>81</v>
      </c>
    </row>
    <row r="4" spans="2:6" x14ac:dyDescent="0.25">
      <c r="B4" s="50" t="s">
        <v>82</v>
      </c>
      <c r="C4" s="50"/>
      <c r="D4" s="50"/>
      <c r="E4" s="50"/>
      <c r="F4" s="50"/>
    </row>
    <row r="9" spans="2:6" ht="18.75" x14ac:dyDescent="0.3">
      <c r="B9" s="16" t="s">
        <v>83</v>
      </c>
    </row>
    <row r="10" spans="2:6" ht="18.75" x14ac:dyDescent="0.3">
      <c r="B10" s="25" t="s">
        <v>84</v>
      </c>
      <c r="C10" s="13" t="s">
        <v>85</v>
      </c>
      <c r="F10" s="13"/>
    </row>
    <row r="11" spans="2:6" ht="18.75" x14ac:dyDescent="0.3">
      <c r="B11" s="25" t="s">
        <v>86</v>
      </c>
      <c r="C11" s="13" t="s">
        <v>87</v>
      </c>
    </row>
    <row r="12" spans="2:6" s="13" customFormat="1" ht="18.75" x14ac:dyDescent="0.3">
      <c r="B12" s="25" t="s">
        <v>91</v>
      </c>
      <c r="C12" s="13" t="s">
        <v>92</v>
      </c>
    </row>
    <row r="13" spans="2:6" s="13" customFormat="1" ht="18.75" x14ac:dyDescent="0.3">
      <c r="B13" s="25" t="s">
        <v>93</v>
      </c>
      <c r="C13" s="13" t="s">
        <v>94</v>
      </c>
    </row>
    <row r="14" spans="2:6" s="13" customFormat="1" ht="18.75" x14ac:dyDescent="0.3">
      <c r="B14" s="25" t="s">
        <v>95</v>
      </c>
      <c r="C14" s="13" t="s">
        <v>96</v>
      </c>
    </row>
    <row r="15" spans="2:6" ht="18.75" x14ac:dyDescent="0.3">
      <c r="B15" s="25" t="s">
        <v>209</v>
      </c>
      <c r="C15" s="13" t="s">
        <v>210</v>
      </c>
    </row>
    <row r="17" spans="2:13" ht="18.75" x14ac:dyDescent="0.3">
      <c r="B17" s="16" t="s">
        <v>88</v>
      </c>
    </row>
    <row r="19" spans="2:13" x14ac:dyDescent="0.25">
      <c r="B19" s="13" t="s">
        <v>89</v>
      </c>
      <c r="D19">
        <v>10</v>
      </c>
      <c r="F19">
        <v>5</v>
      </c>
    </row>
    <row r="22" spans="2:13" x14ac:dyDescent="0.25">
      <c r="E22" s="15">
        <f>D19+F19</f>
        <v>15</v>
      </c>
    </row>
    <row r="23" spans="2:13" x14ac:dyDescent="0.25">
      <c r="I23" s="13" t="s">
        <v>90</v>
      </c>
    </row>
    <row r="25" spans="2:13" x14ac:dyDescent="0.25">
      <c r="I25">
        <v>1</v>
      </c>
      <c r="L25">
        <v>1</v>
      </c>
    </row>
    <row r="26" spans="2:13" x14ac:dyDescent="0.25">
      <c r="I26">
        <v>2</v>
      </c>
      <c r="L26">
        <v>2</v>
      </c>
    </row>
    <row r="27" spans="2:13" x14ac:dyDescent="0.25">
      <c r="E27" s="13"/>
      <c r="I27">
        <v>3</v>
      </c>
      <c r="L27">
        <v>3</v>
      </c>
    </row>
    <row r="28" spans="2:13" x14ac:dyDescent="0.25">
      <c r="J28">
        <f>SUM(I25:I27)</f>
        <v>6</v>
      </c>
      <c r="M28">
        <f>L25+L26+L27</f>
        <v>6</v>
      </c>
    </row>
  </sheetData>
  <mergeCells count="1">
    <mergeCell ref="B4:F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2"/>
  <sheetViews>
    <sheetView topLeftCell="A4" zoomScaleNormal="100" workbookViewId="0">
      <selection activeCell="Q18" sqref="Q18"/>
    </sheetView>
  </sheetViews>
  <sheetFormatPr defaultRowHeight="15" x14ac:dyDescent="0.25"/>
  <cols>
    <col min="23" max="23" width="19.7109375" customWidth="1"/>
  </cols>
  <sheetData>
    <row r="2" spans="2:23" x14ac:dyDescent="0.25">
      <c r="B2" s="11" t="s">
        <v>18</v>
      </c>
      <c r="C2" s="11" t="s">
        <v>19</v>
      </c>
      <c r="D2" s="11" t="s">
        <v>20</v>
      </c>
      <c r="E2" s="11" t="s">
        <v>21</v>
      </c>
      <c r="G2" s="14" t="s">
        <v>73</v>
      </c>
    </row>
    <row r="3" spans="2:23" x14ac:dyDescent="0.25">
      <c r="B3" s="1" t="s">
        <v>1</v>
      </c>
      <c r="C3" s="10">
        <v>0.39</v>
      </c>
      <c r="D3" s="10">
        <v>0.43</v>
      </c>
      <c r="E3" s="10">
        <v>0.7</v>
      </c>
      <c r="G3" s="13"/>
    </row>
    <row r="4" spans="2:23" ht="29.25" customHeight="1" x14ac:dyDescent="0.25">
      <c r="B4" s="1" t="s">
        <v>2</v>
      </c>
      <c r="C4" s="10">
        <v>0.35</v>
      </c>
      <c r="D4" s="10">
        <v>0.48</v>
      </c>
      <c r="E4" s="10">
        <v>0.72</v>
      </c>
      <c r="G4" s="13" t="s">
        <v>69</v>
      </c>
      <c r="H4" s="13" t="s">
        <v>70</v>
      </c>
      <c r="O4" s="53" t="s">
        <v>159</v>
      </c>
      <c r="P4" s="53"/>
      <c r="Q4" s="53"/>
      <c r="R4" s="53"/>
      <c r="S4" s="53"/>
      <c r="T4" s="53"/>
      <c r="U4" s="53"/>
      <c r="V4" s="53"/>
      <c r="W4" s="53"/>
    </row>
    <row r="5" spans="2:23" x14ac:dyDescent="0.25">
      <c r="B5" s="1" t="s">
        <v>3</v>
      </c>
      <c r="C5" s="10">
        <v>0.28000000000000003</v>
      </c>
      <c r="D5" s="10">
        <v>0.35</v>
      </c>
      <c r="E5" s="10">
        <v>0.68</v>
      </c>
      <c r="H5" s="13" t="s">
        <v>71</v>
      </c>
      <c r="O5" s="54" t="s">
        <v>160</v>
      </c>
      <c r="P5" s="54"/>
      <c r="Q5" s="54"/>
      <c r="R5" s="54"/>
      <c r="S5" s="54"/>
      <c r="T5" s="54"/>
      <c r="U5" s="54"/>
      <c r="V5" s="54"/>
      <c r="W5" s="54"/>
    </row>
    <row r="6" spans="2:23" x14ac:dyDescent="0.25">
      <c r="B6" s="1" t="s">
        <v>22</v>
      </c>
      <c r="C6" s="10">
        <v>0.3</v>
      </c>
      <c r="D6" s="10">
        <v>0.37</v>
      </c>
      <c r="E6" s="10">
        <v>0.71</v>
      </c>
      <c r="H6" s="13" t="s">
        <v>72</v>
      </c>
      <c r="O6" s="53" t="s">
        <v>161</v>
      </c>
      <c r="P6" s="53"/>
      <c r="Q6" s="53"/>
      <c r="R6" s="53"/>
      <c r="S6" s="53"/>
      <c r="T6" s="53"/>
      <c r="U6" s="53"/>
      <c r="V6" s="53"/>
      <c r="W6" s="53"/>
    </row>
    <row r="7" spans="2:23" ht="39" customHeight="1" x14ac:dyDescent="0.25">
      <c r="B7" s="1" t="s">
        <v>23</v>
      </c>
      <c r="C7" s="10">
        <v>0.45</v>
      </c>
      <c r="D7" s="10">
        <v>0.5</v>
      </c>
      <c r="E7" s="10">
        <v>0.65</v>
      </c>
      <c r="H7" s="13" t="s">
        <v>74</v>
      </c>
      <c r="O7" s="55" t="s">
        <v>162</v>
      </c>
      <c r="P7" s="55"/>
      <c r="Q7" s="55"/>
      <c r="R7" s="55"/>
      <c r="S7" s="55"/>
      <c r="T7" s="55"/>
      <c r="U7" s="55"/>
      <c r="V7" s="55"/>
      <c r="W7" s="55"/>
    </row>
    <row r="8" spans="2:23" ht="36.75" customHeight="1" x14ac:dyDescent="0.25">
      <c r="B8" s="1" t="s">
        <v>24</v>
      </c>
      <c r="C8" s="10">
        <v>0.49</v>
      </c>
      <c r="D8" s="10">
        <v>0.54</v>
      </c>
      <c r="E8" s="10">
        <v>0.73</v>
      </c>
      <c r="H8" s="13" t="s">
        <v>75</v>
      </c>
      <c r="O8" s="56" t="s">
        <v>163</v>
      </c>
      <c r="P8" s="56"/>
      <c r="Q8" s="56"/>
      <c r="R8" s="56"/>
      <c r="S8" s="56"/>
      <c r="T8" s="56"/>
      <c r="U8" s="56"/>
      <c r="V8" s="56"/>
      <c r="W8" s="56"/>
    </row>
    <row r="9" spans="2:23" ht="68.25" customHeight="1" x14ac:dyDescent="0.25">
      <c r="H9" s="13" t="s">
        <v>76</v>
      </c>
      <c r="O9" s="57" t="s">
        <v>164</v>
      </c>
      <c r="P9" s="57"/>
      <c r="Q9" s="57"/>
      <c r="R9" s="57"/>
      <c r="S9" s="57"/>
      <c r="T9" s="57"/>
      <c r="U9" s="57"/>
      <c r="V9" s="57"/>
      <c r="W9" s="57"/>
    </row>
    <row r="10" spans="2:23" x14ac:dyDescent="0.25">
      <c r="H10" s="13" t="s">
        <v>77</v>
      </c>
    </row>
    <row r="11" spans="2:23" ht="47.25" customHeight="1" x14ac:dyDescent="0.25">
      <c r="H11" s="13" t="s">
        <v>78</v>
      </c>
      <c r="O11" s="51" t="s">
        <v>165</v>
      </c>
      <c r="P11" s="51"/>
      <c r="Q11" s="51"/>
      <c r="R11" s="51"/>
      <c r="S11" s="51"/>
      <c r="T11" s="51"/>
      <c r="U11" s="51"/>
      <c r="V11" s="51"/>
      <c r="W11" s="51"/>
    </row>
    <row r="12" spans="2:23" ht="18" customHeight="1" x14ac:dyDescent="0.25">
      <c r="H12" s="13" t="s">
        <v>79</v>
      </c>
      <c r="O12" s="52" t="s">
        <v>166</v>
      </c>
      <c r="P12" s="52"/>
      <c r="Q12" s="52"/>
      <c r="R12" s="52"/>
      <c r="S12" s="52"/>
      <c r="T12" s="52"/>
      <c r="U12" s="52"/>
      <c r="V12" s="52"/>
      <c r="W12" s="52"/>
    </row>
  </sheetData>
  <mergeCells count="8">
    <mergeCell ref="O11:W11"/>
    <mergeCell ref="O12:W12"/>
    <mergeCell ref="O4:W4"/>
    <mergeCell ref="O5:W5"/>
    <mergeCell ref="O6:W6"/>
    <mergeCell ref="O7:W7"/>
    <mergeCell ref="O8:W8"/>
    <mergeCell ref="O9:W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5"/>
  <sheetViews>
    <sheetView topLeftCell="E4" zoomScaleNormal="100" workbookViewId="0">
      <selection activeCell="P19" sqref="P19"/>
    </sheetView>
  </sheetViews>
  <sheetFormatPr defaultRowHeight="15" x14ac:dyDescent="0.25"/>
  <cols>
    <col min="1" max="7" width="9.140625" style="13"/>
    <col min="8" max="8" width="11.5703125" style="13" customWidth="1"/>
    <col min="9" max="9" width="12" style="13" customWidth="1"/>
    <col min="10" max="10" width="11.5703125" style="13" customWidth="1"/>
    <col min="11" max="16384" width="9.140625" style="13"/>
  </cols>
  <sheetData>
    <row r="3" spans="2:11" x14ac:dyDescent="0.25">
      <c r="B3" s="13" t="s">
        <v>169</v>
      </c>
      <c r="E3" s="13" t="s">
        <v>170</v>
      </c>
      <c r="F3" s="13" t="s">
        <v>171</v>
      </c>
      <c r="G3" s="13" t="s">
        <v>172</v>
      </c>
      <c r="H3" s="13" t="s">
        <v>173</v>
      </c>
      <c r="I3" s="13" t="s">
        <v>99</v>
      </c>
    </row>
    <row r="4" spans="2:11" x14ac:dyDescent="0.25">
      <c r="E4" s="13" t="s">
        <v>132</v>
      </c>
      <c r="F4" s="13">
        <v>430</v>
      </c>
      <c r="G4" s="13" t="s">
        <v>174</v>
      </c>
      <c r="H4" s="13" t="s">
        <v>175</v>
      </c>
      <c r="I4" s="13" t="s">
        <v>112</v>
      </c>
    </row>
    <row r="5" spans="2:11" x14ac:dyDescent="0.25">
      <c r="E5" s="13" t="s">
        <v>176</v>
      </c>
      <c r="F5" s="13">
        <v>500</v>
      </c>
      <c r="G5" s="13" t="s">
        <v>177</v>
      </c>
      <c r="H5" s="13" t="s">
        <v>178</v>
      </c>
      <c r="I5" s="13" t="s">
        <v>112</v>
      </c>
    </row>
    <row r="6" spans="2:11" x14ac:dyDescent="0.25">
      <c r="E6" s="13" t="s">
        <v>179</v>
      </c>
      <c r="F6" s="13">
        <v>700</v>
      </c>
      <c r="G6" s="13" t="s">
        <v>174</v>
      </c>
      <c r="H6" s="13" t="s">
        <v>178</v>
      </c>
      <c r="I6" s="13" t="s">
        <v>130</v>
      </c>
    </row>
    <row r="7" spans="2:11" x14ac:dyDescent="0.25">
      <c r="E7" s="13" t="s">
        <v>180</v>
      </c>
      <c r="F7" s="13">
        <v>600</v>
      </c>
      <c r="G7" s="13" t="s">
        <v>177</v>
      </c>
      <c r="H7" s="13" t="s">
        <v>181</v>
      </c>
      <c r="I7" s="13" t="s">
        <v>120</v>
      </c>
    </row>
    <row r="8" spans="2:11" x14ac:dyDescent="0.25">
      <c r="E8" s="13" t="s">
        <v>182</v>
      </c>
      <c r="F8" s="13">
        <v>900</v>
      </c>
      <c r="G8" s="13" t="s">
        <v>177</v>
      </c>
      <c r="H8" s="13" t="s">
        <v>183</v>
      </c>
      <c r="I8" s="13" t="s">
        <v>120</v>
      </c>
    </row>
    <row r="9" spans="2:11" x14ac:dyDescent="0.25">
      <c r="E9" s="13" t="s">
        <v>184</v>
      </c>
      <c r="F9" s="13">
        <v>450</v>
      </c>
      <c r="G9" s="13" t="s">
        <v>174</v>
      </c>
      <c r="H9" s="13" t="s">
        <v>183</v>
      </c>
      <c r="I9" s="13" t="s">
        <v>130</v>
      </c>
    </row>
    <row r="10" spans="2:11" x14ac:dyDescent="0.25">
      <c r="E10" s="13" t="s">
        <v>185</v>
      </c>
      <c r="F10" s="13">
        <v>600</v>
      </c>
      <c r="G10" s="13" t="s">
        <v>174</v>
      </c>
      <c r="H10" s="13" t="s">
        <v>181</v>
      </c>
      <c r="I10" s="13" t="s">
        <v>130</v>
      </c>
    </row>
    <row r="11" spans="2:11" x14ac:dyDescent="0.25">
      <c r="E11" s="13" t="s">
        <v>186</v>
      </c>
      <c r="F11" s="13">
        <v>700</v>
      </c>
      <c r="G11" s="13" t="s">
        <v>174</v>
      </c>
      <c r="H11" s="13" t="s">
        <v>181</v>
      </c>
      <c r="I11" s="13" t="s">
        <v>112</v>
      </c>
    </row>
    <row r="12" spans="2:11" x14ac:dyDescent="0.25">
      <c r="E12" s="13" t="s">
        <v>187</v>
      </c>
      <c r="F12" s="13">
        <v>900</v>
      </c>
      <c r="G12" s="13" t="s">
        <v>177</v>
      </c>
      <c r="H12" s="13" t="s">
        <v>178</v>
      </c>
      <c r="I12" s="13" t="s">
        <v>120</v>
      </c>
    </row>
    <row r="13" spans="2:11" x14ac:dyDescent="0.25">
      <c r="E13" s="13" t="s">
        <v>138</v>
      </c>
      <c r="F13" s="13">
        <v>450</v>
      </c>
      <c r="G13" s="13" t="s">
        <v>177</v>
      </c>
      <c r="H13" s="13" t="s">
        <v>175</v>
      </c>
      <c r="I13" s="13" t="s">
        <v>120</v>
      </c>
    </row>
    <row r="14" spans="2:11" x14ac:dyDescent="0.25">
      <c r="E14" s="13" t="s">
        <v>188</v>
      </c>
      <c r="F14" s="13">
        <v>800</v>
      </c>
      <c r="G14" s="13" t="s">
        <v>174</v>
      </c>
      <c r="H14" s="13" t="s">
        <v>181</v>
      </c>
      <c r="I14" s="13" t="s">
        <v>112</v>
      </c>
      <c r="J14" s="4"/>
      <c r="K14" s="4"/>
    </row>
    <row r="15" spans="2:11" x14ac:dyDescent="0.25">
      <c r="E15" s="13" t="s">
        <v>189</v>
      </c>
      <c r="F15" s="13">
        <v>950</v>
      </c>
      <c r="G15" s="13" t="s">
        <v>177</v>
      </c>
      <c r="H15" s="13" t="s">
        <v>178</v>
      </c>
      <c r="I15" s="13" t="s">
        <v>130</v>
      </c>
    </row>
    <row r="16" spans="2:11" x14ac:dyDescent="0.25">
      <c r="E16" s="13" t="s">
        <v>190</v>
      </c>
      <c r="F16" s="13">
        <v>700</v>
      </c>
      <c r="G16" s="13" t="s">
        <v>174</v>
      </c>
      <c r="H16" s="13" t="s">
        <v>183</v>
      </c>
      <c r="I16" s="13" t="s">
        <v>120</v>
      </c>
    </row>
    <row r="17" spans="5:13" x14ac:dyDescent="0.25">
      <c r="E17" s="13" t="s">
        <v>191</v>
      </c>
      <c r="F17" s="13">
        <v>430</v>
      </c>
      <c r="G17" s="13" t="s">
        <v>174</v>
      </c>
      <c r="H17" s="13" t="s">
        <v>175</v>
      </c>
      <c r="I17" s="13" t="s">
        <v>120</v>
      </c>
    </row>
    <row r="18" spans="5:13" x14ac:dyDescent="0.25">
      <c r="E18" s="13" t="s">
        <v>192</v>
      </c>
      <c r="F18" s="13">
        <v>600</v>
      </c>
      <c r="G18" s="13" t="s">
        <v>174</v>
      </c>
      <c r="H18" s="13" t="s">
        <v>178</v>
      </c>
      <c r="I18" s="13" t="s">
        <v>112</v>
      </c>
    </row>
    <row r="20" spans="5:13" x14ac:dyDescent="0.25">
      <c r="J20" s="13" t="s">
        <v>193</v>
      </c>
      <c r="K20" s="13" t="s">
        <v>152</v>
      </c>
    </row>
    <row r="21" spans="5:13" x14ac:dyDescent="0.25">
      <c r="J21" s="13" t="s">
        <v>149</v>
      </c>
      <c r="K21" s="13" t="s">
        <v>174</v>
      </c>
      <c r="L21" s="13" t="s">
        <v>177</v>
      </c>
      <c r="M21" s="13" t="s">
        <v>151</v>
      </c>
    </row>
    <row r="22" spans="5:13" x14ac:dyDescent="0.25">
      <c r="J22" s="5" t="s">
        <v>112</v>
      </c>
      <c r="K22" s="4">
        <v>2530</v>
      </c>
      <c r="L22" s="4">
        <v>500</v>
      </c>
      <c r="M22" s="4">
        <v>3030</v>
      </c>
    </row>
    <row r="23" spans="5:13" x14ac:dyDescent="0.25">
      <c r="J23" s="5" t="s">
        <v>120</v>
      </c>
      <c r="K23" s="4">
        <v>1130</v>
      </c>
      <c r="L23" s="4">
        <v>2850</v>
      </c>
      <c r="M23" s="4">
        <v>3980</v>
      </c>
    </row>
    <row r="24" spans="5:13" x14ac:dyDescent="0.25">
      <c r="J24" s="5" t="s">
        <v>130</v>
      </c>
      <c r="K24" s="4">
        <v>1750</v>
      </c>
      <c r="L24" s="4">
        <v>950</v>
      </c>
      <c r="M24" s="4">
        <v>2700</v>
      </c>
    </row>
    <row r="25" spans="5:13" x14ac:dyDescent="0.25">
      <c r="J25" s="5" t="s">
        <v>151</v>
      </c>
      <c r="K25" s="4">
        <v>5410</v>
      </c>
      <c r="L25" s="4">
        <v>4300</v>
      </c>
      <c r="M25" s="4">
        <v>9710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4"/>
  <sheetViews>
    <sheetView topLeftCell="A28" workbookViewId="0">
      <selection activeCell="A39" sqref="A39:G39"/>
    </sheetView>
  </sheetViews>
  <sheetFormatPr defaultRowHeight="15" x14ac:dyDescent="0.25"/>
  <cols>
    <col min="1" max="1" width="13.7109375" style="13" bestFit="1" customWidth="1"/>
    <col min="2" max="2" width="13.42578125" style="13" bestFit="1" customWidth="1"/>
    <col min="3" max="3" width="13.28515625" style="13" bestFit="1" customWidth="1"/>
    <col min="4" max="4" width="10.28515625" style="13" customWidth="1"/>
    <col min="5" max="5" width="9.140625" style="13"/>
    <col min="6" max="6" width="9.140625" style="17"/>
    <col min="7" max="7" width="13.140625" style="13" customWidth="1"/>
    <col min="8" max="8" width="21.42578125" style="13" bestFit="1" customWidth="1"/>
    <col min="9" max="9" width="8.42578125" style="13" customWidth="1"/>
    <col min="10" max="10" width="5" style="13" customWidth="1"/>
    <col min="11" max="11" width="21.42578125" style="13" customWidth="1"/>
    <col min="12" max="12" width="16.28515625" style="17" customWidth="1"/>
    <col min="13" max="13" width="6" style="13" customWidth="1"/>
    <col min="14" max="15" width="11.28515625" style="13" customWidth="1"/>
    <col min="16" max="16" width="8.140625" style="13" customWidth="1"/>
    <col min="17" max="17" width="8.42578125" style="13" customWidth="1"/>
    <col min="18" max="18" width="8.5703125" style="13" customWidth="1"/>
    <col min="19" max="19" width="11.28515625" style="13" bestFit="1" customWidth="1"/>
    <col min="20" max="16384" width="9.140625" style="13"/>
  </cols>
  <sheetData>
    <row r="1" spans="1:13" ht="16.5" customHeight="1" x14ac:dyDescent="0.25"/>
    <row r="2" spans="1:13" ht="17.25" customHeight="1" x14ac:dyDescent="0.25">
      <c r="H2" s="64" t="s">
        <v>97</v>
      </c>
      <c r="I2" s="64"/>
      <c r="J2" s="64"/>
    </row>
    <row r="3" spans="1:13" s="21" customFormat="1" ht="63" x14ac:dyDescent="0.25">
      <c r="A3" s="18" t="s">
        <v>98</v>
      </c>
      <c r="B3" s="18" t="s">
        <v>99</v>
      </c>
      <c r="C3" s="18" t="s">
        <v>100</v>
      </c>
      <c r="D3" s="19" t="s">
        <v>101</v>
      </c>
      <c r="E3" s="18" t="s">
        <v>102</v>
      </c>
      <c r="F3" s="18" t="s">
        <v>103</v>
      </c>
      <c r="G3" s="20" t="s">
        <v>104</v>
      </c>
      <c r="H3" s="18" t="s">
        <v>105</v>
      </c>
      <c r="I3" s="18" t="s">
        <v>106</v>
      </c>
      <c r="J3" s="18" t="s">
        <v>107</v>
      </c>
      <c r="K3" s="18" t="s">
        <v>108</v>
      </c>
      <c r="L3" s="18" t="s">
        <v>109</v>
      </c>
      <c r="M3" s="18" t="s">
        <v>110</v>
      </c>
    </row>
    <row r="4" spans="1:13" x14ac:dyDescent="0.25">
      <c r="A4" s="13" t="s">
        <v>111</v>
      </c>
      <c r="B4" s="13" t="s">
        <v>112</v>
      </c>
      <c r="C4" s="13" t="s">
        <v>113</v>
      </c>
      <c r="D4" s="13" t="s">
        <v>114</v>
      </c>
      <c r="E4" s="13" t="s">
        <v>115</v>
      </c>
      <c r="G4" s="13" t="str">
        <f>IF(F4&lt;&gt;0,"Da","Nema konk.")</f>
        <v>Nema konk.</v>
      </c>
      <c r="H4" s="13">
        <v>579</v>
      </c>
      <c r="I4" s="13">
        <v>745</v>
      </c>
      <c r="J4" s="13">
        <v>212</v>
      </c>
      <c r="K4" s="13">
        <f t="shared" ref="K4:K24" si="0">H4+I4+J4</f>
        <v>1536</v>
      </c>
      <c r="L4" s="17" t="str">
        <f>IF(K4&gt;=999,"Zad.","Promot.akt.")</f>
        <v>Zad.</v>
      </c>
      <c r="M4" s="22">
        <f>AVERAGE(H4:J4)</f>
        <v>512</v>
      </c>
    </row>
    <row r="5" spans="1:13" x14ac:dyDescent="0.25">
      <c r="A5" s="13" t="s">
        <v>116</v>
      </c>
      <c r="B5" s="13" t="s">
        <v>117</v>
      </c>
      <c r="C5" s="13" t="s">
        <v>113</v>
      </c>
      <c r="D5" s="13" t="s">
        <v>114</v>
      </c>
      <c r="E5" s="13" t="s">
        <v>118</v>
      </c>
      <c r="F5" s="17">
        <v>4</v>
      </c>
      <c r="G5" s="13" t="str">
        <f t="shared" ref="G5:G24" si="1">IF(F5&lt;&gt;0,"Da","Nema konk.")</f>
        <v>Da</v>
      </c>
      <c r="H5" s="13">
        <v>1038</v>
      </c>
      <c r="I5" s="13">
        <v>1335</v>
      </c>
      <c r="J5" s="13">
        <v>976</v>
      </c>
      <c r="K5" s="13">
        <f t="shared" si="0"/>
        <v>3349</v>
      </c>
      <c r="L5" s="17" t="str">
        <f t="shared" ref="L5:L24" si="2">IF(K5&gt;=999,"Zad.","Promot.akt.")</f>
        <v>Zad.</v>
      </c>
      <c r="M5" s="22">
        <f t="shared" ref="M5:M24" si="3">AVERAGE(H5:J5)</f>
        <v>1116.3333333333333</v>
      </c>
    </row>
    <row r="6" spans="1:13" x14ac:dyDescent="0.25">
      <c r="A6" s="13" t="s">
        <v>119</v>
      </c>
      <c r="B6" s="13" t="s">
        <v>120</v>
      </c>
      <c r="C6" s="13" t="s">
        <v>113</v>
      </c>
      <c r="D6" s="13" t="s">
        <v>121</v>
      </c>
      <c r="E6" s="13" t="s">
        <v>122</v>
      </c>
      <c r="F6" s="17">
        <v>2</v>
      </c>
      <c r="G6" s="13" t="str">
        <f t="shared" si="1"/>
        <v>Da</v>
      </c>
      <c r="H6" s="13">
        <v>123</v>
      </c>
      <c r="I6" s="13">
        <v>143</v>
      </c>
      <c r="J6" s="13">
        <v>171</v>
      </c>
      <c r="K6" s="13">
        <f t="shared" si="0"/>
        <v>437</v>
      </c>
      <c r="L6" s="17" t="str">
        <f t="shared" si="2"/>
        <v>Promot.akt.</v>
      </c>
      <c r="M6" s="22">
        <f t="shared" si="3"/>
        <v>145.66666666666666</v>
      </c>
    </row>
    <row r="7" spans="1:13" x14ac:dyDescent="0.25">
      <c r="A7" s="13" t="s">
        <v>123</v>
      </c>
      <c r="B7" s="13" t="s">
        <v>124</v>
      </c>
      <c r="C7" s="13" t="s">
        <v>125</v>
      </c>
      <c r="D7" s="13" t="s">
        <v>121</v>
      </c>
      <c r="E7" s="13" t="s">
        <v>115</v>
      </c>
      <c r="F7" s="17">
        <v>4</v>
      </c>
      <c r="G7" s="13" t="str">
        <f t="shared" si="1"/>
        <v>Da</v>
      </c>
      <c r="H7" s="13">
        <v>689</v>
      </c>
      <c r="I7" s="13">
        <v>974</v>
      </c>
      <c r="J7" s="13">
        <v>557</v>
      </c>
      <c r="K7" s="13">
        <f t="shared" si="0"/>
        <v>2220</v>
      </c>
      <c r="L7" s="17" t="str">
        <f t="shared" si="2"/>
        <v>Zad.</v>
      </c>
      <c r="M7" s="22">
        <f t="shared" si="3"/>
        <v>740</v>
      </c>
    </row>
    <row r="8" spans="1:13" x14ac:dyDescent="0.25">
      <c r="A8" s="13" t="s">
        <v>126</v>
      </c>
      <c r="B8" s="13" t="s">
        <v>127</v>
      </c>
      <c r="C8" s="13" t="s">
        <v>113</v>
      </c>
      <c r="D8" s="13" t="s">
        <v>128</v>
      </c>
      <c r="E8" s="13" t="s">
        <v>118</v>
      </c>
      <c r="F8" s="17">
        <v>1</v>
      </c>
      <c r="G8" s="13" t="str">
        <f t="shared" si="1"/>
        <v>Da</v>
      </c>
      <c r="H8" s="13">
        <v>1211</v>
      </c>
      <c r="I8" s="13">
        <v>1560</v>
      </c>
      <c r="J8" s="13">
        <v>1108</v>
      </c>
      <c r="K8" s="13">
        <f t="shared" si="0"/>
        <v>3879</v>
      </c>
      <c r="L8" s="17" t="str">
        <f t="shared" si="2"/>
        <v>Zad.</v>
      </c>
      <c r="M8" s="22">
        <f t="shared" si="3"/>
        <v>1293</v>
      </c>
    </row>
    <row r="9" spans="1:13" x14ac:dyDescent="0.25">
      <c r="A9" s="13" t="s">
        <v>129</v>
      </c>
      <c r="B9" s="13" t="s">
        <v>130</v>
      </c>
      <c r="C9" s="13" t="s">
        <v>131</v>
      </c>
      <c r="D9" s="13" t="s">
        <v>132</v>
      </c>
      <c r="E9" s="13" t="s">
        <v>115</v>
      </c>
      <c r="G9" s="13" t="str">
        <f t="shared" si="1"/>
        <v>Nema konk.</v>
      </c>
      <c r="H9" s="13">
        <v>890</v>
      </c>
      <c r="I9" s="13">
        <v>387</v>
      </c>
      <c r="J9" s="13">
        <v>256</v>
      </c>
      <c r="K9" s="13">
        <f t="shared" si="0"/>
        <v>1533</v>
      </c>
      <c r="L9" s="17" t="str">
        <f t="shared" si="2"/>
        <v>Zad.</v>
      </c>
      <c r="M9" s="22">
        <f t="shared" si="3"/>
        <v>511</v>
      </c>
    </row>
    <row r="10" spans="1:13" x14ac:dyDescent="0.25">
      <c r="A10" s="13" t="s">
        <v>133</v>
      </c>
      <c r="B10" s="13" t="s">
        <v>124</v>
      </c>
      <c r="C10" s="13" t="s">
        <v>125</v>
      </c>
      <c r="D10" s="13" t="s">
        <v>121</v>
      </c>
      <c r="E10" s="13" t="s">
        <v>122</v>
      </c>
      <c r="F10" s="17">
        <v>2</v>
      </c>
      <c r="G10" s="13" t="str">
        <f t="shared" si="1"/>
        <v>Da</v>
      </c>
      <c r="H10" s="13">
        <v>180</v>
      </c>
      <c r="I10" s="13">
        <v>210</v>
      </c>
      <c r="J10" s="13">
        <v>165</v>
      </c>
      <c r="K10" s="13">
        <f t="shared" si="0"/>
        <v>555</v>
      </c>
      <c r="L10" s="17" t="str">
        <f t="shared" si="2"/>
        <v>Promot.akt.</v>
      </c>
      <c r="M10" s="22">
        <f t="shared" si="3"/>
        <v>185</v>
      </c>
    </row>
    <row r="11" spans="1:13" x14ac:dyDescent="0.25">
      <c r="A11" s="13" t="s">
        <v>134</v>
      </c>
      <c r="B11" s="13" t="s">
        <v>124</v>
      </c>
      <c r="C11" s="13" t="s">
        <v>131</v>
      </c>
      <c r="D11" s="13" t="s">
        <v>121</v>
      </c>
      <c r="E11" s="13" t="s">
        <v>118</v>
      </c>
      <c r="F11" s="17">
        <v>3</v>
      </c>
      <c r="G11" s="13" t="str">
        <f t="shared" si="1"/>
        <v>Da</v>
      </c>
      <c r="H11" s="13">
        <v>1109</v>
      </c>
      <c r="I11" s="13">
        <v>1240</v>
      </c>
      <c r="J11" s="13">
        <v>1054</v>
      </c>
      <c r="K11" s="13">
        <f t="shared" si="0"/>
        <v>3403</v>
      </c>
      <c r="L11" s="17" t="str">
        <f t="shared" si="2"/>
        <v>Zad.</v>
      </c>
      <c r="M11" s="22">
        <f t="shared" si="3"/>
        <v>1134.3333333333333</v>
      </c>
    </row>
    <row r="12" spans="1:13" x14ac:dyDescent="0.25">
      <c r="A12" s="13" t="s">
        <v>135</v>
      </c>
      <c r="B12" s="13" t="s">
        <v>136</v>
      </c>
      <c r="C12" s="13" t="s">
        <v>125</v>
      </c>
      <c r="D12" s="13" t="s">
        <v>132</v>
      </c>
      <c r="E12" s="13" t="s">
        <v>118</v>
      </c>
      <c r="F12" s="17">
        <v>3</v>
      </c>
      <c r="G12" s="13" t="str">
        <f t="shared" si="1"/>
        <v>Da</v>
      </c>
      <c r="H12" s="13">
        <v>987</v>
      </c>
      <c r="I12" s="13">
        <v>1031</v>
      </c>
      <c r="J12" s="13">
        <v>987</v>
      </c>
      <c r="K12" s="13">
        <f t="shared" si="0"/>
        <v>3005</v>
      </c>
      <c r="L12" s="17" t="str">
        <f t="shared" si="2"/>
        <v>Zad.</v>
      </c>
      <c r="M12" s="22">
        <f t="shared" si="3"/>
        <v>1001.6666666666666</v>
      </c>
    </row>
    <row r="13" spans="1:13" x14ac:dyDescent="0.25">
      <c r="A13" s="13" t="s">
        <v>137</v>
      </c>
      <c r="B13" s="13" t="s">
        <v>136</v>
      </c>
      <c r="C13" s="13" t="s">
        <v>125</v>
      </c>
      <c r="D13" s="13" t="s">
        <v>132</v>
      </c>
      <c r="E13" s="13" t="s">
        <v>115</v>
      </c>
      <c r="F13" s="17">
        <v>3</v>
      </c>
      <c r="G13" s="13" t="str">
        <f t="shared" si="1"/>
        <v>Da</v>
      </c>
      <c r="H13" s="13">
        <v>765</v>
      </c>
      <c r="I13" s="13">
        <v>709</v>
      </c>
      <c r="J13" s="13">
        <v>701</v>
      </c>
      <c r="K13" s="13">
        <f t="shared" si="0"/>
        <v>2175</v>
      </c>
      <c r="L13" s="17" t="str">
        <f t="shared" si="2"/>
        <v>Zad.</v>
      </c>
      <c r="M13" s="22">
        <f t="shared" si="3"/>
        <v>725</v>
      </c>
    </row>
    <row r="14" spans="1:13" x14ac:dyDescent="0.25">
      <c r="A14" s="13" t="s">
        <v>138</v>
      </c>
      <c r="B14" s="13" t="s">
        <v>130</v>
      </c>
      <c r="C14" s="13" t="s">
        <v>113</v>
      </c>
      <c r="D14" s="13" t="s">
        <v>132</v>
      </c>
      <c r="E14" s="13" t="s">
        <v>118</v>
      </c>
      <c r="F14" s="17">
        <v>1</v>
      </c>
      <c r="G14" s="13" t="str">
        <f t="shared" si="1"/>
        <v>Da</v>
      </c>
      <c r="H14" s="13">
        <v>998</v>
      </c>
      <c r="I14" s="13">
        <v>1189</v>
      </c>
      <c r="J14" s="13">
        <v>1021</v>
      </c>
      <c r="K14" s="13">
        <f t="shared" si="0"/>
        <v>3208</v>
      </c>
      <c r="L14" s="17" t="str">
        <f t="shared" si="2"/>
        <v>Zad.</v>
      </c>
      <c r="M14" s="22">
        <f t="shared" si="3"/>
        <v>1069.3333333333333</v>
      </c>
    </row>
    <row r="15" spans="1:13" x14ac:dyDescent="0.25">
      <c r="A15" s="13" t="s">
        <v>139</v>
      </c>
      <c r="B15" s="13" t="s">
        <v>130</v>
      </c>
      <c r="C15" s="13" t="s">
        <v>113</v>
      </c>
      <c r="D15" s="13" t="s">
        <v>132</v>
      </c>
      <c r="E15" s="13" t="s">
        <v>118</v>
      </c>
      <c r="F15" s="17">
        <v>1</v>
      </c>
      <c r="G15" s="13" t="str">
        <f t="shared" si="1"/>
        <v>Da</v>
      </c>
      <c r="H15" s="13">
        <v>990</v>
      </c>
      <c r="I15" s="13">
        <v>1251</v>
      </c>
      <c r="J15" s="13">
        <v>1078</v>
      </c>
      <c r="K15" s="13">
        <f t="shared" si="0"/>
        <v>3319</v>
      </c>
      <c r="L15" s="17" t="str">
        <f t="shared" si="2"/>
        <v>Zad.</v>
      </c>
      <c r="M15" s="22">
        <f t="shared" si="3"/>
        <v>1106.3333333333333</v>
      </c>
    </row>
    <row r="16" spans="1:13" x14ac:dyDescent="0.25">
      <c r="A16" s="13" t="s">
        <v>140</v>
      </c>
      <c r="B16" s="13" t="s">
        <v>112</v>
      </c>
      <c r="C16" s="13" t="s">
        <v>131</v>
      </c>
      <c r="D16" s="13" t="s">
        <v>114</v>
      </c>
      <c r="E16" s="13" t="s">
        <v>122</v>
      </c>
      <c r="F16" s="17">
        <v>2</v>
      </c>
      <c r="G16" s="13" t="str">
        <f t="shared" si="1"/>
        <v>Da</v>
      </c>
      <c r="H16" s="13">
        <v>213</v>
      </c>
      <c r="I16" s="13">
        <v>143</v>
      </c>
      <c r="J16" s="13">
        <v>91</v>
      </c>
      <c r="K16" s="13">
        <f t="shared" si="0"/>
        <v>447</v>
      </c>
      <c r="L16" s="17" t="str">
        <f t="shared" si="2"/>
        <v>Promot.akt.</v>
      </c>
      <c r="M16" s="22">
        <f t="shared" si="3"/>
        <v>149</v>
      </c>
    </row>
    <row r="17" spans="1:19" x14ac:dyDescent="0.25">
      <c r="A17" s="13" t="s">
        <v>141</v>
      </c>
      <c r="B17" s="13" t="s">
        <v>120</v>
      </c>
      <c r="C17" s="13" t="s">
        <v>131</v>
      </c>
      <c r="D17" s="13" t="s">
        <v>121</v>
      </c>
      <c r="E17" s="13" t="s">
        <v>115</v>
      </c>
      <c r="G17" s="13" t="str">
        <f t="shared" si="1"/>
        <v>Nema konk.</v>
      </c>
      <c r="H17" s="13">
        <v>745</v>
      </c>
      <c r="I17" s="13">
        <v>890</v>
      </c>
      <c r="J17" s="13">
        <v>802</v>
      </c>
      <c r="K17" s="13">
        <f t="shared" si="0"/>
        <v>2437</v>
      </c>
      <c r="L17" s="17" t="str">
        <f t="shared" si="2"/>
        <v>Zad.</v>
      </c>
      <c r="M17" s="22">
        <f t="shared" si="3"/>
        <v>812.33333333333337</v>
      </c>
    </row>
    <row r="18" spans="1:19" x14ac:dyDescent="0.25">
      <c r="A18" s="13" t="s">
        <v>142</v>
      </c>
      <c r="B18" s="13" t="s">
        <v>117</v>
      </c>
      <c r="C18" s="13" t="s">
        <v>125</v>
      </c>
      <c r="D18" s="13" t="s">
        <v>121</v>
      </c>
      <c r="E18" s="13" t="s">
        <v>115</v>
      </c>
      <c r="F18" s="17">
        <v>1</v>
      </c>
      <c r="G18" s="13" t="str">
        <f t="shared" si="1"/>
        <v>Da</v>
      </c>
      <c r="H18" s="13">
        <v>556</v>
      </c>
      <c r="I18" s="13">
        <v>777</v>
      </c>
      <c r="J18" s="13">
        <v>530</v>
      </c>
      <c r="K18" s="13">
        <f t="shared" si="0"/>
        <v>1863</v>
      </c>
      <c r="L18" s="17" t="str">
        <f t="shared" si="2"/>
        <v>Zad.</v>
      </c>
      <c r="M18" s="22">
        <f t="shared" si="3"/>
        <v>621</v>
      </c>
    </row>
    <row r="19" spans="1:19" x14ac:dyDescent="0.25">
      <c r="A19" s="13" t="s">
        <v>143</v>
      </c>
      <c r="B19" s="13" t="s">
        <v>127</v>
      </c>
      <c r="C19" s="13" t="s">
        <v>113</v>
      </c>
      <c r="D19" s="13" t="s">
        <v>128</v>
      </c>
      <c r="E19" s="13" t="s">
        <v>118</v>
      </c>
      <c r="G19" s="13" t="str">
        <f t="shared" si="1"/>
        <v>Nema konk.</v>
      </c>
      <c r="H19" s="13">
        <v>950</v>
      </c>
      <c r="I19" s="13">
        <v>1200</v>
      </c>
      <c r="J19" s="13">
        <v>1105</v>
      </c>
      <c r="K19" s="13">
        <f t="shared" si="0"/>
        <v>3255</v>
      </c>
      <c r="L19" s="17" t="str">
        <f t="shared" si="2"/>
        <v>Zad.</v>
      </c>
      <c r="M19" s="22">
        <f t="shared" si="3"/>
        <v>1085</v>
      </c>
    </row>
    <row r="20" spans="1:19" x14ac:dyDescent="0.25">
      <c r="A20" s="13" t="s">
        <v>144</v>
      </c>
      <c r="B20" s="13" t="s">
        <v>130</v>
      </c>
      <c r="C20" s="13" t="s">
        <v>125</v>
      </c>
      <c r="D20" s="13" t="s">
        <v>132</v>
      </c>
      <c r="E20" s="13" t="s">
        <v>115</v>
      </c>
      <c r="F20" s="17">
        <v>3</v>
      </c>
      <c r="G20" s="13" t="str">
        <f t="shared" si="1"/>
        <v>Da</v>
      </c>
      <c r="H20" s="13">
        <v>865</v>
      </c>
      <c r="I20" s="13">
        <v>789</v>
      </c>
      <c r="J20" s="13">
        <v>612</v>
      </c>
      <c r="K20" s="13">
        <f t="shared" si="0"/>
        <v>2266</v>
      </c>
      <c r="L20" s="17" t="str">
        <f t="shared" si="2"/>
        <v>Zad.</v>
      </c>
      <c r="M20" s="22">
        <f t="shared" si="3"/>
        <v>755.33333333333337</v>
      </c>
    </row>
    <row r="21" spans="1:19" x14ac:dyDescent="0.25">
      <c r="A21" s="13" t="s">
        <v>145</v>
      </c>
      <c r="B21" s="13" t="s">
        <v>112</v>
      </c>
      <c r="C21" s="13" t="s">
        <v>131</v>
      </c>
      <c r="D21" s="13" t="s">
        <v>114</v>
      </c>
      <c r="E21" s="13" t="s">
        <v>122</v>
      </c>
      <c r="F21" s="17">
        <v>2</v>
      </c>
      <c r="G21" s="13" t="str">
        <f t="shared" si="1"/>
        <v>Da</v>
      </c>
      <c r="H21" s="13">
        <v>320</v>
      </c>
      <c r="I21" s="13">
        <v>278</v>
      </c>
      <c r="J21" s="13">
        <v>245</v>
      </c>
      <c r="K21" s="13">
        <f t="shared" si="0"/>
        <v>843</v>
      </c>
      <c r="L21" s="17" t="str">
        <f t="shared" si="2"/>
        <v>Promot.akt.</v>
      </c>
      <c r="M21" s="22">
        <f t="shared" si="3"/>
        <v>281</v>
      </c>
    </row>
    <row r="22" spans="1:19" x14ac:dyDescent="0.25">
      <c r="A22" s="13" t="s">
        <v>146</v>
      </c>
      <c r="B22" s="13" t="s">
        <v>124</v>
      </c>
      <c r="C22" s="13" t="s">
        <v>113</v>
      </c>
      <c r="D22" s="13" t="s">
        <v>121</v>
      </c>
      <c r="E22" s="13" t="s">
        <v>115</v>
      </c>
      <c r="G22" s="13" t="str">
        <f t="shared" si="1"/>
        <v>Nema konk.</v>
      </c>
      <c r="H22" s="13">
        <v>554</v>
      </c>
      <c r="I22" s="13">
        <v>421</v>
      </c>
      <c r="J22" s="13">
        <v>220</v>
      </c>
      <c r="K22" s="13">
        <f t="shared" si="0"/>
        <v>1195</v>
      </c>
      <c r="L22" s="17" t="str">
        <f t="shared" si="2"/>
        <v>Zad.</v>
      </c>
      <c r="M22" s="22">
        <f t="shared" si="3"/>
        <v>398.33333333333331</v>
      </c>
    </row>
    <row r="23" spans="1:19" x14ac:dyDescent="0.25">
      <c r="A23" s="13" t="s">
        <v>147</v>
      </c>
      <c r="B23" s="13" t="s">
        <v>127</v>
      </c>
      <c r="C23" s="13" t="s">
        <v>113</v>
      </c>
      <c r="D23" s="13" t="s">
        <v>128</v>
      </c>
      <c r="E23" s="13" t="s">
        <v>115</v>
      </c>
      <c r="G23" s="13" t="str">
        <f t="shared" si="1"/>
        <v>Nema konk.</v>
      </c>
      <c r="H23" s="13">
        <v>678</v>
      </c>
      <c r="I23" s="13">
        <v>432</v>
      </c>
      <c r="J23" s="13">
        <v>789</v>
      </c>
      <c r="K23" s="13">
        <f t="shared" si="0"/>
        <v>1899</v>
      </c>
      <c r="L23" s="17" t="str">
        <f t="shared" si="2"/>
        <v>Zad.</v>
      </c>
      <c r="M23" s="22">
        <f t="shared" si="3"/>
        <v>633</v>
      </c>
    </row>
    <row r="24" spans="1:19" x14ac:dyDescent="0.25">
      <c r="A24" s="13" t="s">
        <v>148</v>
      </c>
      <c r="B24" s="13" t="s">
        <v>112</v>
      </c>
      <c r="C24" s="13" t="s">
        <v>125</v>
      </c>
      <c r="D24" s="13" t="s">
        <v>114</v>
      </c>
      <c r="E24" s="13" t="s">
        <v>115</v>
      </c>
      <c r="F24" s="17">
        <v>4</v>
      </c>
      <c r="G24" s="13" t="str">
        <f t="shared" si="1"/>
        <v>Da</v>
      </c>
      <c r="H24" s="13">
        <v>675</v>
      </c>
      <c r="I24" s="13">
        <v>544</v>
      </c>
      <c r="J24" s="13">
        <v>685</v>
      </c>
      <c r="K24" s="13">
        <f t="shared" si="0"/>
        <v>1904</v>
      </c>
      <c r="L24" s="17" t="str">
        <f t="shared" si="2"/>
        <v>Zad.</v>
      </c>
      <c r="M24" s="22">
        <f t="shared" si="3"/>
        <v>634.66666666666663</v>
      </c>
    </row>
    <row r="27" spans="1:19" x14ac:dyDescent="0.25">
      <c r="F27" s="13"/>
      <c r="L27" s="13"/>
    </row>
    <row r="28" spans="1:19" ht="15" customHeight="1" x14ac:dyDescent="0.25">
      <c r="F28" s="13"/>
      <c r="L28" s="13"/>
    </row>
    <row r="29" spans="1:19" x14ac:dyDescent="0.25">
      <c r="F29" s="13"/>
      <c r="L29" s="13"/>
    </row>
    <row r="30" spans="1:19" ht="24" customHeight="1" x14ac:dyDescent="0.25">
      <c r="A30" s="58" t="s">
        <v>194</v>
      </c>
      <c r="B30" s="59"/>
      <c r="C30" s="59"/>
      <c r="D30" s="59"/>
      <c r="E30" s="59" t="s">
        <v>195</v>
      </c>
      <c r="F30" s="59"/>
      <c r="G30" s="60"/>
      <c r="K30" s="29" t="s">
        <v>150</v>
      </c>
      <c r="L30" s="29" t="s">
        <v>152</v>
      </c>
      <c r="M30"/>
      <c r="N30"/>
      <c r="O30"/>
      <c r="P30"/>
      <c r="Q30"/>
      <c r="R30"/>
      <c r="S30"/>
    </row>
    <row r="31" spans="1:19" x14ac:dyDescent="0.25">
      <c r="F31" s="13"/>
      <c r="K31" s="29" t="s">
        <v>149</v>
      </c>
      <c r="L31" s="13" t="s">
        <v>112</v>
      </c>
      <c r="M31" s="13" t="s">
        <v>120</v>
      </c>
      <c r="N31" s="13" t="s">
        <v>124</v>
      </c>
      <c r="O31" s="13" t="s">
        <v>136</v>
      </c>
      <c r="P31" s="13" t="s">
        <v>130</v>
      </c>
      <c r="Q31" s="13" t="s">
        <v>117</v>
      </c>
      <c r="R31" s="13" t="s">
        <v>127</v>
      </c>
      <c r="S31" s="13" t="s">
        <v>151</v>
      </c>
    </row>
    <row r="32" spans="1:19" ht="30" customHeight="1" x14ac:dyDescent="0.25">
      <c r="A32" s="61" t="s">
        <v>196</v>
      </c>
      <c r="B32" s="62"/>
      <c r="C32" s="62"/>
      <c r="D32" s="62"/>
      <c r="E32" s="62">
        <v>10326</v>
      </c>
      <c r="F32" s="62"/>
      <c r="G32" s="63"/>
      <c r="H32" s="27">
        <f>MAX(L36:R36)</f>
        <v>10326</v>
      </c>
      <c r="I32" s="13" t="s">
        <v>130</v>
      </c>
      <c r="K32" s="5" t="s">
        <v>114</v>
      </c>
      <c r="L32" s="4">
        <v>4730</v>
      </c>
      <c r="M32" s="4"/>
      <c r="N32" s="4"/>
      <c r="O32" s="4"/>
      <c r="P32" s="4"/>
      <c r="Q32" s="4">
        <v>3349</v>
      </c>
      <c r="R32" s="4"/>
      <c r="S32" s="4">
        <v>8079</v>
      </c>
    </row>
    <row r="33" spans="1:19" x14ac:dyDescent="0.25">
      <c r="F33" s="13"/>
      <c r="K33" s="5" t="s">
        <v>128</v>
      </c>
      <c r="L33" s="4"/>
      <c r="M33" s="4"/>
      <c r="N33" s="4"/>
      <c r="O33" s="4"/>
      <c r="P33" s="4"/>
      <c r="Q33" s="4"/>
      <c r="R33" s="4">
        <v>9033</v>
      </c>
      <c r="S33" s="4">
        <v>9033</v>
      </c>
    </row>
    <row r="34" spans="1:19" ht="30" customHeight="1" x14ac:dyDescent="0.25">
      <c r="A34" s="58" t="s">
        <v>203</v>
      </c>
      <c r="B34" s="59"/>
      <c r="C34" s="59"/>
      <c r="D34" s="59"/>
      <c r="E34" s="59" t="s">
        <v>197</v>
      </c>
      <c r="F34" s="59"/>
      <c r="G34" s="60"/>
      <c r="H34" s="27" t="s">
        <v>202</v>
      </c>
      <c r="K34" s="5" t="s">
        <v>132</v>
      </c>
      <c r="L34" s="4"/>
      <c r="M34" s="4"/>
      <c r="N34" s="4"/>
      <c r="O34" s="4">
        <v>5180</v>
      </c>
      <c r="P34" s="4">
        <v>10326</v>
      </c>
      <c r="Q34" s="4"/>
      <c r="R34" s="4"/>
      <c r="S34" s="4">
        <v>15506</v>
      </c>
    </row>
    <row r="35" spans="1:19" x14ac:dyDescent="0.25">
      <c r="A35" s="61" t="s">
        <v>204</v>
      </c>
      <c r="B35" s="62"/>
      <c r="C35" s="62"/>
      <c r="D35" s="62"/>
      <c r="E35" s="62" t="s">
        <v>198</v>
      </c>
      <c r="F35" s="62"/>
      <c r="G35" s="63"/>
      <c r="H35" s="27">
        <f>MAX(L45:N45)</f>
        <v>23418</v>
      </c>
      <c r="I35" s="13" t="s">
        <v>205</v>
      </c>
      <c r="K35" s="5" t="s">
        <v>121</v>
      </c>
      <c r="L35" s="4"/>
      <c r="M35" s="4">
        <v>2874</v>
      </c>
      <c r="N35" s="4">
        <v>7373</v>
      </c>
      <c r="O35" s="4"/>
      <c r="P35" s="4"/>
      <c r="Q35" s="4">
        <v>1863</v>
      </c>
      <c r="R35" s="4"/>
      <c r="S35" s="4">
        <v>12110</v>
      </c>
    </row>
    <row r="36" spans="1:19" ht="15" customHeight="1" x14ac:dyDescent="0.25">
      <c r="F36" s="13"/>
      <c r="G36" s="28"/>
      <c r="K36" s="5" t="s">
        <v>151</v>
      </c>
      <c r="L36" s="4">
        <v>4730</v>
      </c>
      <c r="M36" s="4">
        <v>2874</v>
      </c>
      <c r="N36" s="4">
        <v>7373</v>
      </c>
      <c r="O36" s="4">
        <v>5180</v>
      </c>
      <c r="P36" s="4">
        <v>10326</v>
      </c>
      <c r="Q36" s="4">
        <v>5212</v>
      </c>
      <c r="R36" s="4">
        <v>9033</v>
      </c>
      <c r="S36" s="4">
        <v>44728</v>
      </c>
    </row>
    <row r="37" spans="1:19" x14ac:dyDescent="0.25">
      <c r="A37" s="61" t="s">
        <v>199</v>
      </c>
      <c r="B37" s="62"/>
      <c r="C37" s="62"/>
      <c r="D37" s="62"/>
      <c r="E37" s="62" t="s">
        <v>132</v>
      </c>
      <c r="F37" s="62"/>
      <c r="G37" s="63"/>
      <c r="H37" s="27">
        <f>MAX(O41:O44)</f>
        <v>15506</v>
      </c>
      <c r="I37" s="13" t="s">
        <v>132</v>
      </c>
      <c r="K37"/>
      <c r="L37"/>
      <c r="M37"/>
    </row>
    <row r="38" spans="1:19" ht="15" customHeight="1" x14ac:dyDescent="0.25">
      <c r="F38" s="13"/>
      <c r="K38"/>
      <c r="L38"/>
      <c r="M38"/>
    </row>
    <row r="39" spans="1:19" ht="28.5" customHeight="1" x14ac:dyDescent="0.25">
      <c r="A39" s="58" t="s">
        <v>200</v>
      </c>
      <c r="B39" s="59"/>
      <c r="C39" s="59"/>
      <c r="D39" s="59"/>
      <c r="E39" s="59"/>
      <c r="F39" s="59"/>
      <c r="G39" s="60"/>
      <c r="H39" s="13" t="s">
        <v>206</v>
      </c>
      <c r="K39" s="29" t="s">
        <v>150</v>
      </c>
      <c r="L39" s="29" t="s">
        <v>152</v>
      </c>
      <c r="M39"/>
      <c r="N39"/>
      <c r="O39"/>
    </row>
    <row r="40" spans="1:19" ht="15" customHeight="1" x14ac:dyDescent="0.25">
      <c r="A40" s="61" t="s">
        <v>201</v>
      </c>
      <c r="B40" s="62"/>
      <c r="C40" s="62"/>
      <c r="D40" s="62"/>
      <c r="E40" s="62"/>
      <c r="F40" s="62"/>
      <c r="G40" s="63"/>
      <c r="K40" s="29" t="s">
        <v>149</v>
      </c>
      <c r="L40" s="13" t="s">
        <v>118</v>
      </c>
      <c r="M40" s="13" t="s">
        <v>115</v>
      </c>
      <c r="N40" s="13" t="s">
        <v>122</v>
      </c>
      <c r="O40" s="13" t="s">
        <v>151</v>
      </c>
    </row>
    <row r="41" spans="1:19" ht="30" customHeight="1" x14ac:dyDescent="0.25">
      <c r="F41" s="13"/>
      <c r="K41" s="5" t="s">
        <v>114</v>
      </c>
      <c r="L41" s="4">
        <v>3349</v>
      </c>
      <c r="M41" s="4">
        <v>3440</v>
      </c>
      <c r="N41" s="4">
        <v>1290</v>
      </c>
      <c r="O41" s="4">
        <v>8079</v>
      </c>
    </row>
    <row r="42" spans="1:19" x14ac:dyDescent="0.25">
      <c r="F42" s="13"/>
      <c r="K42" s="5" t="s">
        <v>128</v>
      </c>
      <c r="L42" s="4">
        <v>7134</v>
      </c>
      <c r="M42" s="4">
        <v>1899</v>
      </c>
      <c r="N42" s="4"/>
      <c r="O42" s="4">
        <v>9033</v>
      </c>
    </row>
    <row r="43" spans="1:19" x14ac:dyDescent="0.25">
      <c r="F43" s="13"/>
      <c r="K43" s="5" t="s">
        <v>132</v>
      </c>
      <c r="L43" s="4">
        <v>9532</v>
      </c>
      <c r="M43" s="4">
        <v>5974</v>
      </c>
      <c r="N43" s="4"/>
      <c r="O43" s="4">
        <v>15506</v>
      </c>
    </row>
    <row r="44" spans="1:19" x14ac:dyDescent="0.25">
      <c r="F44" s="13"/>
      <c r="K44" s="5" t="s">
        <v>121</v>
      </c>
      <c r="L44" s="4">
        <v>3403</v>
      </c>
      <c r="M44" s="4">
        <v>7715</v>
      </c>
      <c r="N44" s="4">
        <v>992</v>
      </c>
      <c r="O44" s="4">
        <v>12110</v>
      </c>
    </row>
    <row r="45" spans="1:19" x14ac:dyDescent="0.25">
      <c r="F45" s="13"/>
      <c r="K45" s="5" t="s">
        <v>151</v>
      </c>
      <c r="L45" s="4">
        <v>23418</v>
      </c>
      <c r="M45" s="4">
        <v>19028</v>
      </c>
      <c r="N45" s="4">
        <v>2282</v>
      </c>
      <c r="O45" s="4">
        <v>44728</v>
      </c>
    </row>
    <row r="46" spans="1:19" x14ac:dyDescent="0.25">
      <c r="F46" s="13"/>
      <c r="K46"/>
      <c r="L46"/>
      <c r="M46"/>
    </row>
    <row r="47" spans="1:19" x14ac:dyDescent="0.25">
      <c r="F47" s="13"/>
      <c r="K47"/>
      <c r="L47"/>
      <c r="M47"/>
    </row>
    <row r="48" spans="1:19" x14ac:dyDescent="0.25">
      <c r="F48" s="13"/>
      <c r="K48" s="29" t="s">
        <v>150</v>
      </c>
      <c r="L48" s="29" t="s">
        <v>152</v>
      </c>
      <c r="M48"/>
      <c r="N48"/>
    </row>
    <row r="49" spans="6:14" x14ac:dyDescent="0.25">
      <c r="F49" s="13"/>
      <c r="K49" s="29" t="s">
        <v>149</v>
      </c>
      <c r="L49" s="13" t="s">
        <v>207</v>
      </c>
      <c r="M49" s="13" t="s">
        <v>208</v>
      </c>
      <c r="N49" s="13" t="s">
        <v>151</v>
      </c>
    </row>
    <row r="50" spans="6:14" ht="15" customHeight="1" x14ac:dyDescent="0.25">
      <c r="F50" s="13"/>
      <c r="K50" s="5" t="s">
        <v>112</v>
      </c>
      <c r="L50" s="4">
        <v>1290</v>
      </c>
      <c r="M50" s="4">
        <v>3440</v>
      </c>
      <c r="N50" s="4">
        <v>4730</v>
      </c>
    </row>
    <row r="51" spans="6:14" x14ac:dyDescent="0.25">
      <c r="F51" s="13"/>
      <c r="K51" s="5" t="s">
        <v>120</v>
      </c>
      <c r="L51" s="4">
        <v>437</v>
      </c>
      <c r="M51" s="4">
        <v>2437</v>
      </c>
      <c r="N51" s="4">
        <v>2874</v>
      </c>
    </row>
    <row r="52" spans="6:14" x14ac:dyDescent="0.25">
      <c r="F52" s="13"/>
      <c r="K52" s="5" t="s">
        <v>124</v>
      </c>
      <c r="L52" s="4">
        <v>555</v>
      </c>
      <c r="M52" s="4">
        <v>6818</v>
      </c>
      <c r="N52" s="4">
        <v>7373</v>
      </c>
    </row>
    <row r="53" spans="6:14" x14ac:dyDescent="0.25">
      <c r="F53" s="13"/>
      <c r="K53" s="5" t="s">
        <v>151</v>
      </c>
      <c r="L53" s="4">
        <v>2282</v>
      </c>
      <c r="M53" s="4">
        <v>12695</v>
      </c>
      <c r="N53" s="4">
        <v>14977</v>
      </c>
    </row>
    <row r="54" spans="6:14" x14ac:dyDescent="0.25">
      <c r="F54" s="13"/>
      <c r="K54"/>
      <c r="L54"/>
      <c r="M54"/>
      <c r="N54"/>
    </row>
    <row r="55" spans="6:14" x14ac:dyDescent="0.25">
      <c r="F55" s="13"/>
      <c r="K55"/>
      <c r="L55"/>
      <c r="M55"/>
      <c r="N55"/>
    </row>
    <row r="56" spans="6:14" ht="29.25" customHeight="1" x14ac:dyDescent="0.25">
      <c r="F56" s="13"/>
      <c r="K56"/>
      <c r="L56"/>
      <c r="M56"/>
      <c r="N56"/>
    </row>
    <row r="57" spans="6:14" x14ac:dyDescent="0.25">
      <c r="F57" s="13"/>
      <c r="K57"/>
      <c r="L57"/>
      <c r="M57"/>
      <c r="N57"/>
    </row>
    <row r="58" spans="6:14" ht="43.5" customHeight="1" x14ac:dyDescent="0.25">
      <c r="F58" s="13"/>
      <c r="K58"/>
      <c r="L58"/>
      <c r="M58"/>
    </row>
    <row r="59" spans="6:14" x14ac:dyDescent="0.25">
      <c r="F59" s="13"/>
      <c r="K59"/>
      <c r="L59"/>
      <c r="M59"/>
    </row>
    <row r="60" spans="6:14" x14ac:dyDescent="0.25">
      <c r="F60" s="13"/>
      <c r="K60"/>
      <c r="L60"/>
      <c r="M60"/>
    </row>
    <row r="61" spans="6:14" x14ac:dyDescent="0.25">
      <c r="F61" s="13"/>
      <c r="K61"/>
      <c r="L61"/>
      <c r="M61"/>
    </row>
    <row r="62" spans="6:14" x14ac:dyDescent="0.25">
      <c r="F62" s="13"/>
      <c r="K62"/>
      <c r="L62"/>
      <c r="M62"/>
    </row>
    <row r="63" spans="6:14" x14ac:dyDescent="0.25">
      <c r="F63" s="13"/>
      <c r="K63"/>
      <c r="L63"/>
      <c r="M63"/>
    </row>
    <row r="64" spans="6:14" x14ac:dyDescent="0.25">
      <c r="F64" s="13"/>
      <c r="K64"/>
      <c r="L64"/>
      <c r="M64"/>
    </row>
    <row r="65" spans="6:13" ht="30.75" customHeight="1" x14ac:dyDescent="0.25">
      <c r="F65" s="13"/>
      <c r="K65"/>
      <c r="L65"/>
      <c r="M65"/>
    </row>
    <row r="66" spans="6:13" x14ac:dyDescent="0.25">
      <c r="F66" s="13"/>
      <c r="L66" s="13"/>
    </row>
    <row r="67" spans="6:13" ht="15" customHeight="1" x14ac:dyDescent="0.25">
      <c r="F67" s="13"/>
      <c r="L67" s="13"/>
    </row>
    <row r="68" spans="6:13" x14ac:dyDescent="0.25">
      <c r="F68" s="13"/>
      <c r="L68" s="13"/>
    </row>
    <row r="69" spans="6:13" ht="15" customHeight="1" x14ac:dyDescent="0.25">
      <c r="F69" s="13"/>
      <c r="L69" s="13"/>
    </row>
    <row r="70" spans="6:13" x14ac:dyDescent="0.25">
      <c r="F70" s="13"/>
      <c r="L70" s="13"/>
    </row>
    <row r="71" spans="6:13" ht="45.75" customHeight="1" x14ac:dyDescent="0.25">
      <c r="F71" s="13"/>
      <c r="L71" s="13"/>
    </row>
    <row r="72" spans="6:13" x14ac:dyDescent="0.25">
      <c r="F72" s="13"/>
      <c r="L72" s="13"/>
    </row>
    <row r="73" spans="6:13" ht="15" customHeight="1" x14ac:dyDescent="0.25">
      <c r="F73" s="13"/>
      <c r="L73" s="13"/>
    </row>
    <row r="74" spans="6:13" x14ac:dyDescent="0.25">
      <c r="F74" s="13"/>
      <c r="L74" s="13"/>
    </row>
    <row r="75" spans="6:13" x14ac:dyDescent="0.25">
      <c r="F75" s="13"/>
      <c r="L75" s="13"/>
    </row>
    <row r="76" spans="6:13" ht="15" customHeight="1" x14ac:dyDescent="0.25">
      <c r="F76" s="13"/>
      <c r="L76" s="13"/>
    </row>
    <row r="77" spans="6:13" x14ac:dyDescent="0.25">
      <c r="F77" s="13"/>
      <c r="L77" s="13"/>
    </row>
    <row r="78" spans="6:13" x14ac:dyDescent="0.25">
      <c r="F78" s="13"/>
      <c r="L78" s="13"/>
    </row>
    <row r="79" spans="6:13" x14ac:dyDescent="0.25">
      <c r="F79" s="13"/>
      <c r="L79" s="13"/>
    </row>
    <row r="80" spans="6:13" x14ac:dyDescent="0.25">
      <c r="F80" s="13"/>
      <c r="L80" s="13"/>
    </row>
    <row r="81" spans="6:12" x14ac:dyDescent="0.25">
      <c r="F81" s="13"/>
      <c r="L81" s="13"/>
    </row>
    <row r="82" spans="6:12" x14ac:dyDescent="0.25">
      <c r="F82" s="13"/>
      <c r="L82" s="13"/>
    </row>
    <row r="83" spans="6:12" x14ac:dyDescent="0.25">
      <c r="F83" s="13"/>
      <c r="L83" s="13"/>
    </row>
    <row r="84" spans="6:12" x14ac:dyDescent="0.25">
      <c r="F84" s="13"/>
      <c r="L84" s="13"/>
    </row>
  </sheetData>
  <autoFilter ref="A3:M24"/>
  <mergeCells count="8">
    <mergeCell ref="A39:G39"/>
    <mergeCell ref="A40:G40"/>
    <mergeCell ref="H2:J2"/>
    <mergeCell ref="A30:G30"/>
    <mergeCell ref="A32:G32"/>
    <mergeCell ref="A34:G34"/>
    <mergeCell ref="A35:G35"/>
    <mergeCell ref="A37:G37"/>
  </mergeCells>
  <conditionalFormatting sqref="K4:K24">
    <cfRule type="cellIs" dxfId="1" priority="1" operator="lessThan">
      <formula>550</formula>
    </cfRule>
  </conditionalFormatting>
  <pageMargins left="0.7" right="0.7" top="0.75" bottom="0.75" header="0.3" footer="0.3"/>
  <pageSetup paperSize="9" scale="46" orientation="portrait" r:id="rId4"/>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0"/>
  <sheetViews>
    <sheetView workbookViewId="0">
      <selection activeCell="L18" sqref="L18"/>
    </sheetView>
  </sheetViews>
  <sheetFormatPr defaultRowHeight="15" x14ac:dyDescent="0.25"/>
  <cols>
    <col min="1" max="5" width="9.140625" style="13"/>
    <col min="6" max="6" width="13.85546875" style="13" bestFit="1" customWidth="1"/>
    <col min="7" max="7" width="10.28515625" style="13" bestFit="1" customWidth="1"/>
    <col min="8" max="10" width="9.140625" style="13"/>
    <col min="11" max="18" width="11" style="13" customWidth="1"/>
    <col min="19" max="16384" width="9.140625" style="13"/>
  </cols>
  <sheetData>
    <row r="2" spans="2:18" ht="18.75" x14ac:dyDescent="0.3">
      <c r="B2" s="3" t="s">
        <v>212</v>
      </c>
      <c r="C2" s="65" t="s">
        <v>213</v>
      </c>
      <c r="D2" s="65"/>
      <c r="E2" s="65"/>
    </row>
    <row r="3" spans="2:18" ht="15.75" x14ac:dyDescent="0.25">
      <c r="B3" s="30" t="s">
        <v>214</v>
      </c>
      <c r="K3" s="30" t="s">
        <v>215</v>
      </c>
    </row>
    <row r="5" spans="2:18" x14ac:dyDescent="0.25">
      <c r="C5" s="13" t="s">
        <v>170</v>
      </c>
      <c r="D5" s="13" t="s">
        <v>171</v>
      </c>
      <c r="E5" s="13" t="s">
        <v>172</v>
      </c>
      <c r="F5" s="13" t="s">
        <v>173</v>
      </c>
      <c r="G5" s="13" t="s">
        <v>99</v>
      </c>
      <c r="K5" s="31"/>
      <c r="L5" s="32"/>
      <c r="M5" s="32"/>
      <c r="N5" s="32"/>
      <c r="O5" s="32"/>
      <c r="P5" s="32"/>
      <c r="Q5" s="33"/>
      <c r="R5" s="34"/>
    </row>
    <row r="6" spans="2:18" x14ac:dyDescent="0.25">
      <c r="C6" s="13" t="s">
        <v>132</v>
      </c>
      <c r="D6" s="13">
        <v>430</v>
      </c>
      <c r="E6" s="13" t="s">
        <v>174</v>
      </c>
      <c r="F6" s="13" t="s">
        <v>175</v>
      </c>
      <c r="G6" s="13" t="s">
        <v>112</v>
      </c>
      <c r="K6" s="35"/>
      <c r="L6" s="34"/>
      <c r="M6" s="34"/>
      <c r="N6" s="34"/>
      <c r="O6" s="34"/>
      <c r="P6" s="34"/>
      <c r="Q6" s="36"/>
      <c r="R6" s="34"/>
    </row>
    <row r="7" spans="2:18" x14ac:dyDescent="0.25">
      <c r="C7" s="13" t="s">
        <v>176</v>
      </c>
      <c r="D7" s="13">
        <v>500</v>
      </c>
      <c r="E7" s="13" t="s">
        <v>177</v>
      </c>
      <c r="F7" s="13" t="s">
        <v>178</v>
      </c>
      <c r="G7" s="13" t="s">
        <v>112</v>
      </c>
      <c r="K7" s="35"/>
      <c r="L7" s="34"/>
      <c r="M7" s="34"/>
      <c r="N7" s="34"/>
      <c r="O7" s="34"/>
      <c r="P7" s="34"/>
      <c r="Q7" s="36"/>
      <c r="R7" s="34"/>
    </row>
    <row r="8" spans="2:18" x14ac:dyDescent="0.25">
      <c r="C8" s="13" t="s">
        <v>179</v>
      </c>
      <c r="D8" s="13">
        <v>700</v>
      </c>
      <c r="E8" s="13" t="s">
        <v>174</v>
      </c>
      <c r="F8" s="13" t="s">
        <v>178</v>
      </c>
      <c r="G8" s="13" t="s">
        <v>130</v>
      </c>
      <c r="K8" s="35"/>
      <c r="L8" s="34"/>
      <c r="M8" s="34"/>
      <c r="N8" s="34"/>
      <c r="O8" s="34"/>
      <c r="P8" s="34"/>
      <c r="Q8" s="36"/>
      <c r="R8" s="34"/>
    </row>
    <row r="9" spans="2:18" x14ac:dyDescent="0.25">
      <c r="C9" s="13" t="s">
        <v>180</v>
      </c>
      <c r="D9" s="13">
        <v>600</v>
      </c>
      <c r="E9" s="13" t="s">
        <v>177</v>
      </c>
      <c r="F9" s="13" t="s">
        <v>181</v>
      </c>
      <c r="G9" s="13" t="s">
        <v>120</v>
      </c>
      <c r="K9" s="35"/>
      <c r="L9" s="34"/>
      <c r="M9" s="34"/>
      <c r="N9" s="34"/>
      <c r="O9" s="34"/>
      <c r="P9" s="34"/>
      <c r="Q9" s="36"/>
      <c r="R9" s="34"/>
    </row>
    <row r="10" spans="2:18" x14ac:dyDescent="0.25">
      <c r="C10" s="13" t="s">
        <v>182</v>
      </c>
      <c r="D10" s="13">
        <v>900</v>
      </c>
      <c r="E10" s="13" t="s">
        <v>177</v>
      </c>
      <c r="F10" s="13" t="s">
        <v>183</v>
      </c>
      <c r="G10" s="13" t="s">
        <v>120</v>
      </c>
      <c r="K10" s="35"/>
      <c r="L10" s="34"/>
      <c r="M10" s="34"/>
      <c r="N10" s="34"/>
      <c r="O10" s="34"/>
      <c r="P10" s="34"/>
      <c r="Q10" s="36"/>
      <c r="R10" s="34"/>
    </row>
    <row r="11" spans="2:18" x14ac:dyDescent="0.25">
      <c r="C11" s="13" t="s">
        <v>184</v>
      </c>
      <c r="D11" s="13">
        <v>450</v>
      </c>
      <c r="E11" s="13" t="s">
        <v>174</v>
      </c>
      <c r="F11" s="13" t="s">
        <v>183</v>
      </c>
      <c r="G11" s="13" t="s">
        <v>130</v>
      </c>
      <c r="K11" s="35"/>
      <c r="L11" s="34"/>
      <c r="M11" s="34"/>
      <c r="N11" s="34"/>
      <c r="O11" s="34"/>
      <c r="P11" s="34"/>
      <c r="Q11" s="36"/>
      <c r="R11" s="34"/>
    </row>
    <row r="12" spans="2:18" x14ac:dyDescent="0.25">
      <c r="C12" s="13" t="s">
        <v>185</v>
      </c>
      <c r="D12" s="13">
        <v>600</v>
      </c>
      <c r="E12" s="13" t="s">
        <v>174</v>
      </c>
      <c r="F12" s="13" t="s">
        <v>181</v>
      </c>
      <c r="G12" s="13" t="s">
        <v>130</v>
      </c>
      <c r="K12" s="37"/>
      <c r="L12" s="38"/>
      <c r="M12" s="38"/>
      <c r="N12" s="38"/>
      <c r="O12" s="38"/>
      <c r="P12" s="38"/>
      <c r="Q12" s="39"/>
      <c r="R12" s="34"/>
    </row>
    <row r="13" spans="2:18" x14ac:dyDescent="0.25">
      <c r="C13" s="13" t="s">
        <v>186</v>
      </c>
      <c r="D13" s="13">
        <v>700</v>
      </c>
      <c r="E13" s="13" t="s">
        <v>174</v>
      </c>
      <c r="F13" s="13" t="s">
        <v>181</v>
      </c>
      <c r="G13" s="13" t="s">
        <v>112</v>
      </c>
    </row>
    <row r="14" spans="2:18" x14ac:dyDescent="0.25">
      <c r="C14" s="13" t="s">
        <v>187</v>
      </c>
      <c r="D14" s="13">
        <v>900</v>
      </c>
      <c r="E14" s="13" t="s">
        <v>177</v>
      </c>
      <c r="F14" s="13" t="s">
        <v>178</v>
      </c>
      <c r="G14" s="13" t="s">
        <v>120</v>
      </c>
    </row>
    <row r="15" spans="2:18" x14ac:dyDescent="0.25">
      <c r="C15" s="13" t="s">
        <v>138</v>
      </c>
      <c r="D15" s="13">
        <v>450</v>
      </c>
      <c r="E15" s="13" t="s">
        <v>177</v>
      </c>
      <c r="F15" s="13" t="s">
        <v>175</v>
      </c>
      <c r="G15" s="13" t="s">
        <v>120</v>
      </c>
    </row>
    <row r="16" spans="2:18" x14ac:dyDescent="0.25">
      <c r="C16" s="13" t="s">
        <v>188</v>
      </c>
      <c r="D16" s="13">
        <v>800</v>
      </c>
      <c r="E16" s="13" t="s">
        <v>174</v>
      </c>
      <c r="F16" s="13" t="s">
        <v>181</v>
      </c>
      <c r="G16" s="13" t="s">
        <v>112</v>
      </c>
    </row>
    <row r="17" spans="3:7" x14ac:dyDescent="0.25">
      <c r="C17" s="13" t="s">
        <v>189</v>
      </c>
      <c r="D17" s="13">
        <v>950</v>
      </c>
      <c r="E17" s="13" t="s">
        <v>177</v>
      </c>
      <c r="F17" s="13" t="s">
        <v>178</v>
      </c>
      <c r="G17" s="13" t="s">
        <v>130</v>
      </c>
    </row>
    <row r="18" spans="3:7" x14ac:dyDescent="0.25">
      <c r="C18" s="13" t="s">
        <v>190</v>
      </c>
      <c r="D18" s="13">
        <v>700</v>
      </c>
      <c r="E18" s="13" t="s">
        <v>174</v>
      </c>
      <c r="F18" s="13" t="s">
        <v>183</v>
      </c>
      <c r="G18" s="13" t="s">
        <v>120</v>
      </c>
    </row>
    <row r="19" spans="3:7" x14ac:dyDescent="0.25">
      <c r="C19" s="13" t="s">
        <v>191</v>
      </c>
      <c r="D19" s="13">
        <v>430</v>
      </c>
      <c r="E19" s="13" t="s">
        <v>174</v>
      </c>
      <c r="F19" s="13" t="s">
        <v>175</v>
      </c>
      <c r="G19" s="13" t="s">
        <v>120</v>
      </c>
    </row>
    <row r="20" spans="3:7" x14ac:dyDescent="0.25">
      <c r="C20" s="13" t="s">
        <v>192</v>
      </c>
      <c r="D20" s="13">
        <v>600</v>
      </c>
      <c r="E20" s="13" t="s">
        <v>174</v>
      </c>
      <c r="F20" s="13" t="s">
        <v>178</v>
      </c>
      <c r="G20" s="13" t="s">
        <v>112</v>
      </c>
    </row>
  </sheetData>
  <mergeCells count="1">
    <mergeCell ref="C2:E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4"/>
  <sheetViews>
    <sheetView zoomScale="70" zoomScaleNormal="70" workbookViewId="0">
      <selection activeCell="A4" sqref="A4"/>
    </sheetView>
  </sheetViews>
  <sheetFormatPr defaultRowHeight="15" x14ac:dyDescent="0.25"/>
  <cols>
    <col min="1" max="1" width="21.5703125" style="13" customWidth="1"/>
    <col min="2" max="2" width="16.7109375" style="13" bestFit="1" customWidth="1"/>
    <col min="3" max="3" width="11.5703125" style="13" customWidth="1"/>
    <col min="4" max="4" width="5.5703125" style="13" customWidth="1"/>
    <col min="5" max="5" width="11.5703125" style="13" customWidth="1"/>
    <col min="6" max="6" width="13.7109375" style="17" bestFit="1" customWidth="1"/>
    <col min="7" max="7" width="14.85546875" style="13" customWidth="1"/>
    <col min="8" max="8" width="18.85546875" style="13" customWidth="1"/>
    <col min="9" max="9" width="20" style="13" customWidth="1"/>
    <col min="10" max="10" width="6.7109375" style="13" customWidth="1"/>
    <col min="11" max="11" width="11.28515625" style="13" customWidth="1"/>
    <col min="12" max="12" width="8.140625" style="17" customWidth="1"/>
    <col min="13" max="13" width="8.42578125" style="13" customWidth="1"/>
    <col min="14" max="14" width="8.5703125" style="13" customWidth="1"/>
    <col min="15" max="15" width="11.28515625" style="13" bestFit="1" customWidth="1"/>
    <col min="16" max="16384" width="9.140625" style="13"/>
  </cols>
  <sheetData>
    <row r="1" spans="1:13" ht="16.5" customHeight="1" x14ac:dyDescent="0.25"/>
    <row r="2" spans="1:13" ht="17.25" customHeight="1" x14ac:dyDescent="0.25">
      <c r="H2" s="64" t="s">
        <v>97</v>
      </c>
      <c r="I2" s="64"/>
      <c r="J2" s="64"/>
    </row>
    <row r="3" spans="1:13" s="21" customFormat="1" ht="78.75" x14ac:dyDescent="0.25">
      <c r="A3" s="18" t="s">
        <v>216</v>
      </c>
      <c r="B3" s="18" t="s">
        <v>99</v>
      </c>
      <c r="C3" s="18" t="s">
        <v>100</v>
      </c>
      <c r="D3" s="19" t="s">
        <v>101</v>
      </c>
      <c r="E3" s="18" t="s">
        <v>102</v>
      </c>
      <c r="F3" s="18" t="s">
        <v>103</v>
      </c>
      <c r="G3" s="20" t="s">
        <v>104</v>
      </c>
      <c r="H3" s="18" t="s">
        <v>105</v>
      </c>
      <c r="I3" s="18" t="s">
        <v>106</v>
      </c>
      <c r="J3" s="18" t="s">
        <v>107</v>
      </c>
      <c r="K3" s="18" t="s">
        <v>108</v>
      </c>
      <c r="L3" s="18" t="s">
        <v>109</v>
      </c>
      <c r="M3" s="18" t="s">
        <v>110</v>
      </c>
    </row>
    <row r="4" spans="1:13" x14ac:dyDescent="0.25">
      <c r="A4" s="21" t="s">
        <v>217</v>
      </c>
      <c r="B4" s="13" t="s">
        <v>112</v>
      </c>
      <c r="C4" s="13" t="s">
        <v>113</v>
      </c>
      <c r="D4" s="13" t="s">
        <v>114</v>
      </c>
      <c r="E4" s="13" t="s">
        <v>115</v>
      </c>
      <c r="G4" s="13" t="str">
        <f>IF(F4&lt;&gt;0,"Da","Nema konk.")</f>
        <v>Nema konk.</v>
      </c>
      <c r="H4" s="13">
        <v>579</v>
      </c>
      <c r="I4" s="13">
        <v>745</v>
      </c>
      <c r="J4" s="13">
        <v>212</v>
      </c>
      <c r="K4" s="13">
        <f t="shared" ref="K4:K24" si="0">H4+I4+J4</f>
        <v>1536</v>
      </c>
      <c r="L4" s="17" t="str">
        <f>IF(K4&gt;=999,"Zad.","Promot.akt.")</f>
        <v>Zad.</v>
      </c>
      <c r="M4" s="22">
        <f>AVERAGE(H4:J4)</f>
        <v>512</v>
      </c>
    </row>
    <row r="5" spans="1:13" x14ac:dyDescent="0.25">
      <c r="A5" s="21" t="s">
        <v>218</v>
      </c>
      <c r="B5" s="13" t="s">
        <v>117</v>
      </c>
      <c r="C5" s="13" t="s">
        <v>113</v>
      </c>
      <c r="D5" s="13" t="s">
        <v>114</v>
      </c>
      <c r="E5" s="13" t="s">
        <v>118</v>
      </c>
      <c r="F5" s="17">
        <v>4</v>
      </c>
      <c r="G5" s="13" t="str">
        <f t="shared" ref="G5:G24" si="1">IF(F5&lt;&gt;0,"Da","Nema konk.")</f>
        <v>Da</v>
      </c>
      <c r="H5" s="13">
        <v>1038</v>
      </c>
      <c r="I5" s="13">
        <v>1335</v>
      </c>
      <c r="J5" s="13">
        <v>976</v>
      </c>
      <c r="K5" s="13">
        <f t="shared" si="0"/>
        <v>3349</v>
      </c>
      <c r="L5" s="17" t="str">
        <f t="shared" ref="L5:L24" si="2">IF(K5&gt;=999,"Zad.","Promot.akt.")</f>
        <v>Zad.</v>
      </c>
      <c r="M5" s="22">
        <f t="shared" ref="M5:M24" si="3">AVERAGE(H5:J5)</f>
        <v>1116.3333333333333</v>
      </c>
    </row>
    <row r="6" spans="1:13" x14ac:dyDescent="0.25">
      <c r="A6" s="21" t="s">
        <v>219</v>
      </c>
      <c r="B6" s="13" t="s">
        <v>120</v>
      </c>
      <c r="C6" s="13" t="s">
        <v>113</v>
      </c>
      <c r="D6" s="13" t="s">
        <v>121</v>
      </c>
      <c r="E6" s="13" t="s">
        <v>122</v>
      </c>
      <c r="F6" s="17">
        <v>2</v>
      </c>
      <c r="G6" s="13" t="str">
        <f t="shared" si="1"/>
        <v>Da</v>
      </c>
      <c r="H6" s="13">
        <v>123</v>
      </c>
      <c r="I6" s="13">
        <v>143</v>
      </c>
      <c r="J6" s="13">
        <v>171</v>
      </c>
      <c r="K6" s="13">
        <f t="shared" si="0"/>
        <v>437</v>
      </c>
      <c r="L6" s="17" t="str">
        <f t="shared" si="2"/>
        <v>Promot.akt.</v>
      </c>
      <c r="M6" s="22">
        <f t="shared" si="3"/>
        <v>145.66666666666666</v>
      </c>
    </row>
    <row r="7" spans="1:13" x14ac:dyDescent="0.25">
      <c r="A7" s="21" t="s">
        <v>220</v>
      </c>
      <c r="B7" s="13" t="s">
        <v>124</v>
      </c>
      <c r="C7" s="13" t="s">
        <v>125</v>
      </c>
      <c r="D7" s="13" t="s">
        <v>121</v>
      </c>
      <c r="E7" s="13" t="s">
        <v>115</v>
      </c>
      <c r="F7" s="17">
        <v>4</v>
      </c>
      <c r="G7" s="13" t="str">
        <f t="shared" si="1"/>
        <v>Da</v>
      </c>
      <c r="H7" s="13">
        <v>689</v>
      </c>
      <c r="I7" s="13">
        <v>974</v>
      </c>
      <c r="J7" s="13">
        <v>557</v>
      </c>
      <c r="K7" s="13">
        <f t="shared" si="0"/>
        <v>2220</v>
      </c>
      <c r="L7" s="17" t="str">
        <f t="shared" si="2"/>
        <v>Zad.</v>
      </c>
      <c r="M7" s="22">
        <f t="shared" si="3"/>
        <v>740</v>
      </c>
    </row>
    <row r="8" spans="1:13" x14ac:dyDescent="0.25">
      <c r="A8" s="21" t="s">
        <v>221</v>
      </c>
      <c r="B8" s="13" t="s">
        <v>127</v>
      </c>
      <c r="C8" s="13" t="s">
        <v>113</v>
      </c>
      <c r="D8" s="13" t="s">
        <v>128</v>
      </c>
      <c r="E8" s="13" t="s">
        <v>118</v>
      </c>
      <c r="F8" s="17">
        <v>1</v>
      </c>
      <c r="G8" s="13" t="str">
        <f t="shared" si="1"/>
        <v>Da</v>
      </c>
      <c r="H8" s="13">
        <v>1211</v>
      </c>
      <c r="I8" s="13">
        <v>1560</v>
      </c>
      <c r="J8" s="13">
        <v>1108</v>
      </c>
      <c r="K8" s="13">
        <f t="shared" si="0"/>
        <v>3879</v>
      </c>
      <c r="L8" s="17" t="str">
        <f t="shared" si="2"/>
        <v>Zad.</v>
      </c>
      <c r="M8" s="22">
        <f t="shared" si="3"/>
        <v>1293</v>
      </c>
    </row>
    <row r="9" spans="1:13" x14ac:dyDescent="0.25">
      <c r="A9" s="21" t="s">
        <v>180</v>
      </c>
      <c r="B9" s="13" t="s">
        <v>130</v>
      </c>
      <c r="C9" s="13" t="s">
        <v>131</v>
      </c>
      <c r="D9" s="13" t="s">
        <v>132</v>
      </c>
      <c r="E9" s="13" t="s">
        <v>115</v>
      </c>
      <c r="G9" s="13" t="str">
        <f t="shared" si="1"/>
        <v>Nema konk.</v>
      </c>
      <c r="H9" s="13">
        <v>890</v>
      </c>
      <c r="I9" s="13">
        <v>387</v>
      </c>
      <c r="J9" s="13">
        <v>256</v>
      </c>
      <c r="K9" s="13">
        <f t="shared" si="0"/>
        <v>1533</v>
      </c>
      <c r="L9" s="17" t="str">
        <f t="shared" si="2"/>
        <v>Zad.</v>
      </c>
      <c r="M9" s="22">
        <f t="shared" si="3"/>
        <v>511</v>
      </c>
    </row>
    <row r="10" spans="1:13" x14ac:dyDescent="0.25">
      <c r="A10" s="21" t="s">
        <v>222</v>
      </c>
      <c r="B10" s="13" t="s">
        <v>124</v>
      </c>
      <c r="C10" s="13" t="s">
        <v>125</v>
      </c>
      <c r="D10" s="13" t="s">
        <v>121</v>
      </c>
      <c r="E10" s="13" t="s">
        <v>122</v>
      </c>
      <c r="F10" s="17">
        <v>2</v>
      </c>
      <c r="G10" s="13" t="str">
        <f t="shared" si="1"/>
        <v>Da</v>
      </c>
      <c r="H10" s="13">
        <v>180</v>
      </c>
      <c r="I10" s="13">
        <v>210</v>
      </c>
      <c r="J10" s="13">
        <v>165</v>
      </c>
      <c r="K10" s="13">
        <f t="shared" si="0"/>
        <v>555</v>
      </c>
      <c r="L10" s="17" t="str">
        <f t="shared" si="2"/>
        <v>Promot.akt.</v>
      </c>
      <c r="M10" s="22">
        <f t="shared" si="3"/>
        <v>185</v>
      </c>
    </row>
    <row r="11" spans="1:13" x14ac:dyDescent="0.25">
      <c r="A11" s="21" t="s">
        <v>223</v>
      </c>
      <c r="B11" s="13" t="s">
        <v>124</v>
      </c>
      <c r="C11" s="13" t="s">
        <v>131</v>
      </c>
      <c r="D11" s="13" t="s">
        <v>121</v>
      </c>
      <c r="E11" s="13" t="s">
        <v>118</v>
      </c>
      <c r="F11" s="17">
        <v>3</v>
      </c>
      <c r="G11" s="13" t="str">
        <f t="shared" si="1"/>
        <v>Da</v>
      </c>
      <c r="H11" s="13">
        <v>1109</v>
      </c>
      <c r="I11" s="13">
        <v>1240</v>
      </c>
      <c r="J11" s="13">
        <v>1054</v>
      </c>
      <c r="K11" s="13">
        <f t="shared" si="0"/>
        <v>3403</v>
      </c>
      <c r="L11" s="17" t="str">
        <f t="shared" si="2"/>
        <v>Zad.</v>
      </c>
      <c r="M11" s="22">
        <f t="shared" si="3"/>
        <v>1134.3333333333333</v>
      </c>
    </row>
    <row r="12" spans="1:13" x14ac:dyDescent="0.25">
      <c r="A12" s="21" t="s">
        <v>224</v>
      </c>
      <c r="B12" s="13" t="s">
        <v>136</v>
      </c>
      <c r="C12" s="13" t="s">
        <v>125</v>
      </c>
      <c r="D12" s="13" t="s">
        <v>132</v>
      </c>
      <c r="E12" s="13" t="s">
        <v>118</v>
      </c>
      <c r="F12" s="17">
        <v>3</v>
      </c>
      <c r="G12" s="13" t="str">
        <f t="shared" si="1"/>
        <v>Da</v>
      </c>
      <c r="H12" s="13">
        <v>987</v>
      </c>
      <c r="I12" s="13">
        <v>1031</v>
      </c>
      <c r="J12" s="13">
        <v>987</v>
      </c>
      <c r="K12" s="13">
        <f t="shared" si="0"/>
        <v>3005</v>
      </c>
      <c r="L12" s="17" t="str">
        <f t="shared" si="2"/>
        <v>Zad.</v>
      </c>
      <c r="M12" s="22">
        <f t="shared" si="3"/>
        <v>1001.6666666666666</v>
      </c>
    </row>
    <row r="13" spans="1:13" x14ac:dyDescent="0.25">
      <c r="A13" s="21" t="s">
        <v>225</v>
      </c>
      <c r="B13" s="13" t="s">
        <v>136</v>
      </c>
      <c r="C13" s="13" t="s">
        <v>125</v>
      </c>
      <c r="D13" s="13" t="s">
        <v>132</v>
      </c>
      <c r="E13" s="13" t="s">
        <v>115</v>
      </c>
      <c r="F13" s="17">
        <v>3</v>
      </c>
      <c r="G13" s="13" t="str">
        <f t="shared" si="1"/>
        <v>Da</v>
      </c>
      <c r="H13" s="13">
        <v>765</v>
      </c>
      <c r="I13" s="13">
        <v>709</v>
      </c>
      <c r="J13" s="13">
        <v>701</v>
      </c>
      <c r="K13" s="13">
        <f t="shared" si="0"/>
        <v>2175</v>
      </c>
      <c r="L13" s="17" t="str">
        <f t="shared" si="2"/>
        <v>Zad.</v>
      </c>
      <c r="M13" s="22">
        <f t="shared" si="3"/>
        <v>725</v>
      </c>
    </row>
    <row r="14" spans="1:13" ht="30" x14ac:dyDescent="0.25">
      <c r="A14" s="21" t="s">
        <v>226</v>
      </c>
      <c r="B14" s="13" t="s">
        <v>130</v>
      </c>
      <c r="C14" s="13" t="s">
        <v>113</v>
      </c>
      <c r="D14" s="13" t="s">
        <v>132</v>
      </c>
      <c r="E14" s="13" t="s">
        <v>118</v>
      </c>
      <c r="F14" s="17">
        <v>1</v>
      </c>
      <c r="G14" s="13" t="str">
        <f t="shared" si="1"/>
        <v>Da</v>
      </c>
      <c r="H14" s="13">
        <v>998</v>
      </c>
      <c r="I14" s="13">
        <v>1189</v>
      </c>
      <c r="J14" s="13">
        <v>1021</v>
      </c>
      <c r="K14" s="13">
        <f t="shared" si="0"/>
        <v>3208</v>
      </c>
      <c r="L14" s="17" t="str">
        <f t="shared" si="2"/>
        <v>Zad.</v>
      </c>
      <c r="M14" s="22">
        <f t="shared" si="3"/>
        <v>1069.3333333333333</v>
      </c>
    </row>
    <row r="15" spans="1:13" ht="30" x14ac:dyDescent="0.25">
      <c r="A15" s="21" t="s">
        <v>227</v>
      </c>
      <c r="B15" s="13" t="s">
        <v>130</v>
      </c>
      <c r="C15" s="13" t="s">
        <v>113</v>
      </c>
      <c r="D15" s="13" t="s">
        <v>132</v>
      </c>
      <c r="E15" s="13" t="s">
        <v>118</v>
      </c>
      <c r="F15" s="17">
        <v>1</v>
      </c>
      <c r="G15" s="13" t="str">
        <f t="shared" si="1"/>
        <v>Da</v>
      </c>
      <c r="H15" s="13">
        <v>990</v>
      </c>
      <c r="I15" s="13">
        <v>1251</v>
      </c>
      <c r="J15" s="13">
        <v>1078</v>
      </c>
      <c r="K15" s="13">
        <f t="shared" si="0"/>
        <v>3319</v>
      </c>
      <c r="L15" s="17" t="str">
        <f t="shared" si="2"/>
        <v>Zad.</v>
      </c>
      <c r="M15" s="22">
        <f t="shared" si="3"/>
        <v>1106.3333333333333</v>
      </c>
    </row>
    <row r="16" spans="1:13" x14ac:dyDescent="0.25">
      <c r="A16" s="21" t="s">
        <v>228</v>
      </c>
      <c r="B16" s="13" t="s">
        <v>112</v>
      </c>
      <c r="C16" s="13" t="s">
        <v>131</v>
      </c>
      <c r="D16" s="13" t="s">
        <v>114</v>
      </c>
      <c r="E16" s="13" t="s">
        <v>122</v>
      </c>
      <c r="F16" s="17">
        <v>2</v>
      </c>
      <c r="G16" s="13" t="str">
        <f t="shared" si="1"/>
        <v>Da</v>
      </c>
      <c r="H16" s="13">
        <v>213</v>
      </c>
      <c r="I16" s="13">
        <v>143</v>
      </c>
      <c r="J16" s="13">
        <v>91</v>
      </c>
      <c r="K16" s="13">
        <f t="shared" si="0"/>
        <v>447</v>
      </c>
      <c r="L16" s="17" t="str">
        <f t="shared" si="2"/>
        <v>Promot.akt.</v>
      </c>
      <c r="M16" s="22">
        <f t="shared" si="3"/>
        <v>149</v>
      </c>
    </row>
    <row r="17" spans="1:13" x14ac:dyDescent="0.25">
      <c r="A17" s="21" t="s">
        <v>229</v>
      </c>
      <c r="B17" s="13" t="s">
        <v>120</v>
      </c>
      <c r="C17" s="13" t="s">
        <v>131</v>
      </c>
      <c r="D17" s="13" t="s">
        <v>121</v>
      </c>
      <c r="E17" s="13" t="s">
        <v>115</v>
      </c>
      <c r="G17" s="13" t="str">
        <f t="shared" si="1"/>
        <v>Nema konk.</v>
      </c>
      <c r="H17" s="13">
        <v>745</v>
      </c>
      <c r="I17" s="13">
        <v>890</v>
      </c>
      <c r="J17" s="13">
        <v>802</v>
      </c>
      <c r="K17" s="13">
        <f t="shared" si="0"/>
        <v>2437</v>
      </c>
      <c r="L17" s="17" t="str">
        <f t="shared" si="2"/>
        <v>Zad.</v>
      </c>
      <c r="M17" s="22">
        <f t="shared" si="3"/>
        <v>812.33333333333337</v>
      </c>
    </row>
    <row r="18" spans="1:13" x14ac:dyDescent="0.25">
      <c r="A18" s="21" t="s">
        <v>230</v>
      </c>
      <c r="B18" s="13" t="s">
        <v>117</v>
      </c>
      <c r="C18" s="13" t="s">
        <v>125</v>
      </c>
      <c r="D18" s="13" t="s">
        <v>121</v>
      </c>
      <c r="E18" s="13" t="s">
        <v>115</v>
      </c>
      <c r="F18" s="17">
        <v>1</v>
      </c>
      <c r="G18" s="13" t="str">
        <f t="shared" si="1"/>
        <v>Da</v>
      </c>
      <c r="H18" s="13">
        <v>556</v>
      </c>
      <c r="I18" s="13">
        <v>777</v>
      </c>
      <c r="J18" s="13">
        <v>530</v>
      </c>
      <c r="K18" s="13">
        <f t="shared" si="0"/>
        <v>1863</v>
      </c>
      <c r="L18" s="17" t="str">
        <f t="shared" si="2"/>
        <v>Zad.</v>
      </c>
      <c r="M18" s="22">
        <f t="shared" si="3"/>
        <v>621</v>
      </c>
    </row>
    <row r="19" spans="1:13" x14ac:dyDescent="0.25">
      <c r="A19" s="21" t="s">
        <v>231</v>
      </c>
      <c r="B19" s="13" t="s">
        <v>127</v>
      </c>
      <c r="C19" s="13" t="s">
        <v>113</v>
      </c>
      <c r="D19" s="13" t="s">
        <v>128</v>
      </c>
      <c r="E19" s="13" t="s">
        <v>118</v>
      </c>
      <c r="G19" s="13" t="str">
        <f t="shared" si="1"/>
        <v>Nema konk.</v>
      </c>
      <c r="H19" s="13">
        <v>950</v>
      </c>
      <c r="I19" s="13">
        <v>1200</v>
      </c>
      <c r="J19" s="13">
        <v>1105</v>
      </c>
      <c r="K19" s="13">
        <f t="shared" si="0"/>
        <v>3255</v>
      </c>
      <c r="L19" s="17" t="str">
        <f t="shared" si="2"/>
        <v>Zad.</v>
      </c>
      <c r="M19" s="22">
        <f t="shared" si="3"/>
        <v>1085</v>
      </c>
    </row>
    <row r="20" spans="1:13" ht="30" x14ac:dyDescent="0.25">
      <c r="A20" s="21" t="s">
        <v>232</v>
      </c>
      <c r="B20" s="13" t="s">
        <v>130</v>
      </c>
      <c r="C20" s="13" t="s">
        <v>125</v>
      </c>
      <c r="D20" s="13" t="s">
        <v>132</v>
      </c>
      <c r="E20" s="13" t="s">
        <v>115</v>
      </c>
      <c r="F20" s="17">
        <v>3</v>
      </c>
      <c r="G20" s="13" t="str">
        <f t="shared" si="1"/>
        <v>Da</v>
      </c>
      <c r="H20" s="13">
        <v>865</v>
      </c>
      <c r="I20" s="13">
        <v>789</v>
      </c>
      <c r="J20" s="13">
        <v>612</v>
      </c>
      <c r="K20" s="13">
        <f t="shared" si="0"/>
        <v>2266</v>
      </c>
      <c r="L20" s="17" t="str">
        <f t="shared" si="2"/>
        <v>Zad.</v>
      </c>
      <c r="M20" s="22">
        <f t="shared" si="3"/>
        <v>755.33333333333337</v>
      </c>
    </row>
    <row r="21" spans="1:13" ht="30" x14ac:dyDescent="0.25">
      <c r="A21" s="21" t="s">
        <v>232</v>
      </c>
      <c r="B21" s="13" t="s">
        <v>112</v>
      </c>
      <c r="C21" s="13" t="s">
        <v>131</v>
      </c>
      <c r="D21" s="13" t="s">
        <v>114</v>
      </c>
      <c r="E21" s="13" t="s">
        <v>122</v>
      </c>
      <c r="F21" s="17">
        <v>2</v>
      </c>
      <c r="G21" s="13" t="str">
        <f t="shared" si="1"/>
        <v>Da</v>
      </c>
      <c r="H21" s="13">
        <v>320</v>
      </c>
      <c r="I21" s="13">
        <v>278</v>
      </c>
      <c r="J21" s="13">
        <v>245</v>
      </c>
      <c r="K21" s="13">
        <f t="shared" si="0"/>
        <v>843</v>
      </c>
      <c r="L21" s="17" t="str">
        <f t="shared" si="2"/>
        <v>Promot.akt.</v>
      </c>
      <c r="M21" s="22">
        <f t="shared" si="3"/>
        <v>281</v>
      </c>
    </row>
    <row r="22" spans="1:13" x14ac:dyDescent="0.25">
      <c r="A22" s="21" t="s">
        <v>233</v>
      </c>
      <c r="B22" s="13" t="s">
        <v>124</v>
      </c>
      <c r="C22" s="13" t="s">
        <v>113</v>
      </c>
      <c r="D22" s="13" t="s">
        <v>121</v>
      </c>
      <c r="E22" s="13" t="s">
        <v>115</v>
      </c>
      <c r="G22" s="13" t="str">
        <f t="shared" si="1"/>
        <v>Nema konk.</v>
      </c>
      <c r="H22" s="13">
        <v>554</v>
      </c>
      <c r="I22" s="13">
        <v>421</v>
      </c>
      <c r="J22" s="13">
        <v>220</v>
      </c>
      <c r="K22" s="13">
        <f t="shared" si="0"/>
        <v>1195</v>
      </c>
      <c r="L22" s="17" t="str">
        <f t="shared" si="2"/>
        <v>Zad.</v>
      </c>
      <c r="M22" s="22">
        <f t="shared" si="3"/>
        <v>398.33333333333331</v>
      </c>
    </row>
    <row r="23" spans="1:13" x14ac:dyDescent="0.25">
      <c r="A23" s="21" t="s">
        <v>234</v>
      </c>
      <c r="B23" s="13" t="s">
        <v>127</v>
      </c>
      <c r="C23" s="13" t="s">
        <v>113</v>
      </c>
      <c r="D23" s="13" t="s">
        <v>128</v>
      </c>
      <c r="E23" s="13" t="s">
        <v>115</v>
      </c>
      <c r="G23" s="13" t="str">
        <f t="shared" si="1"/>
        <v>Nema konk.</v>
      </c>
      <c r="H23" s="13">
        <v>678</v>
      </c>
      <c r="I23" s="13">
        <v>432</v>
      </c>
      <c r="J23" s="13">
        <v>789</v>
      </c>
      <c r="K23" s="13">
        <f t="shared" si="0"/>
        <v>1899</v>
      </c>
      <c r="L23" s="17" t="str">
        <f t="shared" si="2"/>
        <v>Zad.</v>
      </c>
      <c r="M23" s="22">
        <f t="shared" si="3"/>
        <v>633</v>
      </c>
    </row>
    <row r="24" spans="1:13" x14ac:dyDescent="0.25">
      <c r="A24" s="21" t="s">
        <v>235</v>
      </c>
      <c r="B24" s="13" t="s">
        <v>112</v>
      </c>
      <c r="C24" s="13" t="s">
        <v>125</v>
      </c>
      <c r="D24" s="13" t="s">
        <v>114</v>
      </c>
      <c r="E24" s="13" t="s">
        <v>115</v>
      </c>
      <c r="F24" s="17">
        <v>4</v>
      </c>
      <c r="G24" s="13" t="str">
        <f t="shared" si="1"/>
        <v>Da</v>
      </c>
      <c r="H24" s="13">
        <v>675</v>
      </c>
      <c r="I24" s="13">
        <v>544</v>
      </c>
      <c r="J24" s="13">
        <v>685</v>
      </c>
      <c r="K24" s="13">
        <f t="shared" si="0"/>
        <v>1904</v>
      </c>
      <c r="L24" s="17" t="str">
        <f t="shared" si="2"/>
        <v>Zad.</v>
      </c>
      <c r="M24" s="22">
        <f t="shared" si="3"/>
        <v>634.66666666666663</v>
      </c>
    </row>
    <row r="27" spans="1:13" ht="26.25" customHeight="1" x14ac:dyDescent="0.3">
      <c r="A27" s="40" t="s">
        <v>236</v>
      </c>
      <c r="B27" s="24"/>
      <c r="F27" s="13"/>
      <c r="L27" s="13"/>
    </row>
    <row r="28" spans="1:13" ht="27.75" customHeight="1" x14ac:dyDescent="0.3">
      <c r="A28" s="40" t="s">
        <v>237</v>
      </c>
      <c r="B28" s="24"/>
      <c r="F28" s="13"/>
      <c r="L28" s="13"/>
    </row>
    <row r="29" spans="1:13" ht="23.25" x14ac:dyDescent="0.35">
      <c r="A29" s="24">
        <v>1</v>
      </c>
      <c r="B29" s="41" t="s">
        <v>238</v>
      </c>
      <c r="F29" s="13"/>
      <c r="L29" s="13"/>
    </row>
    <row r="30" spans="1:13" ht="30" customHeight="1" x14ac:dyDescent="0.35">
      <c r="A30" s="24">
        <v>2</v>
      </c>
      <c r="B30" s="41" t="s">
        <v>239</v>
      </c>
      <c r="F30" s="13"/>
      <c r="L30" s="13"/>
    </row>
    <row r="31" spans="1:13" ht="23.25" x14ac:dyDescent="0.35">
      <c r="A31" s="24">
        <v>3</v>
      </c>
      <c r="B31" s="41" t="s">
        <v>240</v>
      </c>
      <c r="F31" s="13"/>
      <c r="L31" s="13"/>
    </row>
    <row r="32" spans="1:13" ht="21.75" customHeight="1" x14ac:dyDescent="0.35">
      <c r="A32" s="24">
        <v>4</v>
      </c>
      <c r="B32" s="41" t="s">
        <v>241</v>
      </c>
      <c r="F32" s="13"/>
      <c r="L32" s="13"/>
    </row>
    <row r="33" spans="1:12" ht="23.25" x14ac:dyDescent="0.35">
      <c r="A33" s="24">
        <v>5</v>
      </c>
      <c r="B33" s="41" t="s">
        <v>242</v>
      </c>
      <c r="F33" s="13"/>
      <c r="L33" s="13"/>
    </row>
    <row r="34" spans="1:12" ht="30" customHeight="1" x14ac:dyDescent="0.35">
      <c r="A34" s="24">
        <v>6</v>
      </c>
      <c r="B34" s="41" t="s">
        <v>243</v>
      </c>
      <c r="F34" s="13"/>
      <c r="L34" s="13"/>
    </row>
    <row r="35" spans="1:12" ht="23.25" x14ac:dyDescent="0.35">
      <c r="A35" s="24">
        <v>7</v>
      </c>
      <c r="B35" s="41" t="s">
        <v>244</v>
      </c>
      <c r="F35" s="13"/>
      <c r="L35" s="13"/>
    </row>
    <row r="36" spans="1:12" ht="15" customHeight="1" x14ac:dyDescent="0.25">
      <c r="F36" s="13"/>
      <c r="L36" s="13"/>
    </row>
    <row r="37" spans="1:12" x14ac:dyDescent="0.25">
      <c r="F37" s="13"/>
      <c r="L37" s="13"/>
    </row>
    <row r="38" spans="1:12" ht="15" customHeight="1" x14ac:dyDescent="0.25">
      <c r="F38" s="13"/>
      <c r="L38" s="13"/>
    </row>
    <row r="39" spans="1:12" x14ac:dyDescent="0.25">
      <c r="F39" s="13"/>
      <c r="L39" s="13"/>
    </row>
    <row r="40" spans="1:12" ht="15" customHeight="1" x14ac:dyDescent="0.25">
      <c r="F40" s="13"/>
      <c r="L40" s="13"/>
    </row>
    <row r="41" spans="1:12" ht="30" customHeight="1" x14ac:dyDescent="0.25">
      <c r="A41" s="5"/>
      <c r="B41" s="4"/>
      <c r="C41" s="4"/>
      <c r="F41" s="13"/>
      <c r="L41" s="13"/>
    </row>
    <row r="42" spans="1:12" x14ac:dyDescent="0.25">
      <c r="A42" s="5"/>
      <c r="B42" s="4"/>
      <c r="C42" s="4"/>
      <c r="F42" s="13"/>
      <c r="L42" s="13"/>
    </row>
    <row r="43" spans="1:12" x14ac:dyDescent="0.25">
      <c r="A43" s="5"/>
      <c r="B43" s="4"/>
      <c r="C43" s="4"/>
      <c r="F43" s="13"/>
      <c r="L43" s="13"/>
    </row>
    <row r="44" spans="1:12" x14ac:dyDescent="0.25">
      <c r="F44" s="13"/>
      <c r="L44" s="13"/>
    </row>
    <row r="45" spans="1:12" x14ac:dyDescent="0.25">
      <c r="F45" s="13"/>
      <c r="L45" s="13"/>
    </row>
    <row r="46" spans="1:12" x14ac:dyDescent="0.25">
      <c r="F46" s="13"/>
      <c r="L46" s="13"/>
    </row>
    <row r="47" spans="1:12" x14ac:dyDescent="0.25">
      <c r="F47" s="13"/>
      <c r="L47" s="13"/>
    </row>
    <row r="48" spans="1:12" x14ac:dyDescent="0.25">
      <c r="F48" s="13"/>
      <c r="L48" s="13"/>
    </row>
    <row r="49" spans="6:12" x14ac:dyDescent="0.25">
      <c r="F49" s="13"/>
      <c r="L49" s="13"/>
    </row>
    <row r="50" spans="6:12" ht="15" customHeight="1" x14ac:dyDescent="0.25">
      <c r="F50" s="13"/>
      <c r="L50" s="13"/>
    </row>
    <row r="51" spans="6:12" x14ac:dyDescent="0.25">
      <c r="F51" s="13"/>
      <c r="L51" s="13"/>
    </row>
    <row r="52" spans="6:12" x14ac:dyDescent="0.25">
      <c r="F52" s="13"/>
      <c r="L52" s="13"/>
    </row>
    <row r="53" spans="6:12" x14ac:dyDescent="0.25">
      <c r="F53" s="13"/>
      <c r="L53" s="13"/>
    </row>
    <row r="54" spans="6:12" x14ac:dyDescent="0.25">
      <c r="F54" s="13"/>
      <c r="L54" s="13"/>
    </row>
    <row r="55" spans="6:12" x14ac:dyDescent="0.25">
      <c r="F55" s="13"/>
      <c r="L55" s="13"/>
    </row>
    <row r="56" spans="6:12" ht="29.25" customHeight="1" x14ac:dyDescent="0.25">
      <c r="F56" s="13"/>
      <c r="L56" s="13"/>
    </row>
    <row r="57" spans="6:12" x14ac:dyDescent="0.25">
      <c r="F57" s="13"/>
      <c r="L57" s="13"/>
    </row>
    <row r="58" spans="6:12" ht="43.5" customHeight="1" x14ac:dyDescent="0.25">
      <c r="F58" s="13"/>
      <c r="L58" s="13"/>
    </row>
    <row r="59" spans="6:12" x14ac:dyDescent="0.25">
      <c r="F59" s="13"/>
      <c r="L59" s="13"/>
    </row>
    <row r="60" spans="6:12" x14ac:dyDescent="0.25">
      <c r="F60" s="13"/>
      <c r="L60" s="13"/>
    </row>
    <row r="61" spans="6:12" x14ac:dyDescent="0.25">
      <c r="F61" s="13"/>
      <c r="L61" s="13"/>
    </row>
    <row r="62" spans="6:12" x14ac:dyDescent="0.25">
      <c r="F62" s="13"/>
      <c r="L62" s="13"/>
    </row>
    <row r="63" spans="6:12" x14ac:dyDescent="0.25">
      <c r="F63" s="13"/>
      <c r="L63" s="13"/>
    </row>
    <row r="64" spans="6:12" x14ac:dyDescent="0.25">
      <c r="F64" s="13"/>
      <c r="L64" s="13"/>
    </row>
    <row r="65" spans="6:12" ht="30.75" customHeight="1" x14ac:dyDescent="0.25">
      <c r="F65" s="13"/>
      <c r="L65" s="13"/>
    </row>
    <row r="66" spans="6:12" x14ac:dyDescent="0.25">
      <c r="F66" s="13"/>
      <c r="L66" s="13"/>
    </row>
    <row r="67" spans="6:12" ht="15" customHeight="1" x14ac:dyDescent="0.25">
      <c r="F67" s="13"/>
      <c r="L67" s="13"/>
    </row>
    <row r="68" spans="6:12" x14ac:dyDescent="0.25">
      <c r="F68" s="13"/>
      <c r="L68" s="13"/>
    </row>
    <row r="69" spans="6:12" ht="15" customHeight="1" x14ac:dyDescent="0.25">
      <c r="F69" s="13"/>
      <c r="L69" s="13"/>
    </row>
    <row r="70" spans="6:12" x14ac:dyDescent="0.25">
      <c r="F70" s="13"/>
      <c r="L70" s="13"/>
    </row>
    <row r="71" spans="6:12" ht="45.75" customHeight="1" x14ac:dyDescent="0.25">
      <c r="F71" s="13"/>
      <c r="L71" s="13"/>
    </row>
    <row r="72" spans="6:12" x14ac:dyDescent="0.25">
      <c r="F72" s="13"/>
      <c r="L72" s="13"/>
    </row>
    <row r="73" spans="6:12" ht="15" customHeight="1" x14ac:dyDescent="0.25">
      <c r="F73" s="13"/>
      <c r="L73" s="13"/>
    </row>
    <row r="74" spans="6:12" x14ac:dyDescent="0.25">
      <c r="F74" s="13"/>
      <c r="L74" s="13"/>
    </row>
    <row r="75" spans="6:12" x14ac:dyDescent="0.25">
      <c r="F75" s="13"/>
      <c r="L75" s="13"/>
    </row>
    <row r="76" spans="6:12" ht="15" customHeight="1" x14ac:dyDescent="0.25">
      <c r="F76" s="13"/>
      <c r="L76" s="13"/>
    </row>
    <row r="77" spans="6:12" x14ac:dyDescent="0.25">
      <c r="F77" s="13"/>
      <c r="L77" s="13"/>
    </row>
    <row r="78" spans="6:12" x14ac:dyDescent="0.25">
      <c r="F78" s="13"/>
      <c r="L78" s="13"/>
    </row>
    <row r="79" spans="6:12" x14ac:dyDescent="0.25">
      <c r="F79" s="13"/>
      <c r="L79" s="13"/>
    </row>
    <row r="80" spans="6:12" x14ac:dyDescent="0.25">
      <c r="F80" s="13"/>
      <c r="L80" s="13"/>
    </row>
    <row r="81" spans="6:12" x14ac:dyDescent="0.25">
      <c r="F81" s="13"/>
      <c r="L81" s="13"/>
    </row>
    <row r="82" spans="6:12" x14ac:dyDescent="0.25">
      <c r="F82" s="13"/>
      <c r="L82" s="13"/>
    </row>
    <row r="83" spans="6:12" x14ac:dyDescent="0.25">
      <c r="F83" s="13"/>
      <c r="L83" s="13"/>
    </row>
    <row r="84" spans="6:12" x14ac:dyDescent="0.25">
      <c r="F84" s="13"/>
      <c r="L84" s="13"/>
    </row>
  </sheetData>
  <autoFilter ref="A3:M24"/>
  <mergeCells count="1">
    <mergeCell ref="H2:J2"/>
  </mergeCells>
  <conditionalFormatting sqref="K4:K24">
    <cfRule type="cellIs" dxfId="0" priority="1" operator="lessThan">
      <formula>550</formula>
    </cfRule>
  </conditionalFormatting>
  <pageMargins left="0.7" right="0.7" top="0.75" bottom="0.75" header="0.3" footer="0.3"/>
  <pageSetup paperSize="9" scale="46"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C1" zoomScale="80" zoomScaleNormal="80" workbookViewId="0">
      <selection activeCell="Y67" sqref="Y67"/>
    </sheetView>
  </sheetViews>
  <sheetFormatPr defaultRowHeight="15" x14ac:dyDescent="0.25"/>
  <cols>
    <col min="1" max="1" width="13.140625" style="13" customWidth="1"/>
    <col min="2" max="2" width="13.42578125" style="13" customWidth="1"/>
    <col min="3" max="3" width="14.5703125" style="13" customWidth="1"/>
    <col min="4" max="4" width="11.85546875" style="13" customWidth="1"/>
    <col min="5" max="5" width="11.28515625" style="13" bestFit="1" customWidth="1"/>
    <col min="6" max="22" width="5" style="13" customWidth="1"/>
    <col min="23" max="23" width="14.5703125" style="13" customWidth="1"/>
    <col min="24" max="26" width="4" style="13" customWidth="1"/>
    <col min="27" max="43" width="5" style="13" customWidth="1"/>
    <col min="44" max="44" width="11.85546875" style="13" customWidth="1"/>
    <col min="45" max="47" width="4" style="13" customWidth="1"/>
    <col min="48" max="64" width="5" style="13" customWidth="1"/>
    <col min="65" max="65" width="18.42578125" style="13" customWidth="1"/>
    <col min="66" max="66" width="19.5703125" style="13" bestFit="1" customWidth="1"/>
    <col min="67" max="67" width="16.85546875" style="13" bestFit="1" customWidth="1"/>
    <col min="68" max="16384" width="9.140625" style="13"/>
  </cols>
  <sheetData>
    <row r="1" spans="1:2" x14ac:dyDescent="0.25">
      <c r="A1" s="13" t="s">
        <v>149</v>
      </c>
      <c r="B1" s="13" t="s">
        <v>150</v>
      </c>
    </row>
    <row r="2" spans="1:2" x14ac:dyDescent="0.25">
      <c r="A2" s="5" t="s">
        <v>114</v>
      </c>
      <c r="B2" s="4">
        <v>8079</v>
      </c>
    </row>
    <row r="3" spans="1:2" x14ac:dyDescent="0.25">
      <c r="A3" s="5" t="s">
        <v>128</v>
      </c>
      <c r="B3" s="4">
        <v>9033</v>
      </c>
    </row>
    <row r="4" spans="1:2" x14ac:dyDescent="0.25">
      <c r="A4" s="5" t="s">
        <v>132</v>
      </c>
      <c r="B4" s="4">
        <v>15506</v>
      </c>
    </row>
    <row r="5" spans="1:2" x14ac:dyDescent="0.25">
      <c r="A5" s="5" t="s">
        <v>121</v>
      </c>
      <c r="B5" s="4">
        <v>12110</v>
      </c>
    </row>
    <row r="6" spans="1:2" x14ac:dyDescent="0.25">
      <c r="A6" s="5" t="s">
        <v>151</v>
      </c>
      <c r="B6" s="4">
        <v>44728</v>
      </c>
    </row>
    <row r="24" spans="1:5" x14ac:dyDescent="0.25">
      <c r="A24" s="13" t="s">
        <v>150</v>
      </c>
      <c r="B24" s="13" t="s">
        <v>152</v>
      </c>
    </row>
    <row r="25" spans="1:5" x14ac:dyDescent="0.25">
      <c r="A25" s="13" t="s">
        <v>149</v>
      </c>
      <c r="B25" s="13" t="s">
        <v>118</v>
      </c>
      <c r="C25" s="13" t="s">
        <v>115</v>
      </c>
      <c r="D25" s="13" t="s">
        <v>122</v>
      </c>
      <c r="E25" s="13" t="s">
        <v>151</v>
      </c>
    </row>
    <row r="26" spans="1:5" x14ac:dyDescent="0.25">
      <c r="A26" s="5" t="s">
        <v>114</v>
      </c>
      <c r="B26" s="4">
        <v>3349</v>
      </c>
      <c r="C26" s="4">
        <v>3440</v>
      </c>
      <c r="D26" s="4">
        <v>1290</v>
      </c>
      <c r="E26" s="4">
        <v>8079</v>
      </c>
    </row>
    <row r="27" spans="1:5" x14ac:dyDescent="0.25">
      <c r="A27" s="5" t="s">
        <v>128</v>
      </c>
      <c r="B27" s="4">
        <v>7134</v>
      </c>
      <c r="C27" s="4">
        <v>1899</v>
      </c>
      <c r="D27" s="4"/>
      <c r="E27" s="4">
        <v>9033</v>
      </c>
    </row>
    <row r="28" spans="1:5" x14ac:dyDescent="0.25">
      <c r="A28" s="5" t="s">
        <v>132</v>
      </c>
      <c r="B28" s="4">
        <v>9532</v>
      </c>
      <c r="C28" s="4">
        <v>5974</v>
      </c>
      <c r="D28" s="4"/>
      <c r="E28" s="4">
        <v>15506</v>
      </c>
    </row>
    <row r="29" spans="1:5" x14ac:dyDescent="0.25">
      <c r="A29" s="5" t="s">
        <v>121</v>
      </c>
      <c r="B29" s="4">
        <v>3403</v>
      </c>
      <c r="C29" s="4">
        <v>7715</v>
      </c>
      <c r="D29" s="4">
        <v>992</v>
      </c>
      <c r="E29" s="4">
        <v>12110</v>
      </c>
    </row>
    <row r="30" spans="1:5" x14ac:dyDescent="0.25">
      <c r="A30" s="5" t="s">
        <v>151</v>
      </c>
      <c r="B30" s="4">
        <v>23418</v>
      </c>
      <c r="C30" s="4">
        <v>19028</v>
      </c>
      <c r="D30" s="4">
        <v>2282</v>
      </c>
      <c r="E30" s="4">
        <v>44728</v>
      </c>
    </row>
    <row r="40" spans="1:5" x14ac:dyDescent="0.25">
      <c r="A40" s="13" t="s">
        <v>245</v>
      </c>
      <c r="B40" s="13" t="s">
        <v>152</v>
      </c>
    </row>
    <row r="41" spans="1:5" x14ac:dyDescent="0.25">
      <c r="A41" s="13" t="s">
        <v>149</v>
      </c>
      <c r="B41" s="13" t="s">
        <v>118</v>
      </c>
      <c r="C41" s="13" t="s">
        <v>115</v>
      </c>
      <c r="D41" s="13" t="s">
        <v>122</v>
      </c>
      <c r="E41" s="13" t="s">
        <v>151</v>
      </c>
    </row>
    <row r="42" spans="1:5" x14ac:dyDescent="0.25">
      <c r="A42" s="5" t="s">
        <v>113</v>
      </c>
      <c r="B42" s="4">
        <v>5</v>
      </c>
      <c r="C42" s="4">
        <v>3</v>
      </c>
      <c r="D42" s="4">
        <v>1</v>
      </c>
      <c r="E42" s="4">
        <v>9</v>
      </c>
    </row>
    <row r="43" spans="1:5" x14ac:dyDescent="0.25">
      <c r="A43" s="5" t="s">
        <v>125</v>
      </c>
      <c r="B43" s="4">
        <v>1</v>
      </c>
      <c r="C43" s="4">
        <v>5</v>
      </c>
      <c r="D43" s="4">
        <v>1</v>
      </c>
      <c r="E43" s="4">
        <v>7</v>
      </c>
    </row>
    <row r="44" spans="1:5" x14ac:dyDescent="0.25">
      <c r="A44" s="5" t="s">
        <v>131</v>
      </c>
      <c r="B44" s="4">
        <v>1</v>
      </c>
      <c r="C44" s="4">
        <v>2</v>
      </c>
      <c r="D44" s="4">
        <v>2</v>
      </c>
      <c r="E44" s="4">
        <v>5</v>
      </c>
    </row>
    <row r="45" spans="1:5" x14ac:dyDescent="0.25">
      <c r="A45" s="5" t="s">
        <v>151</v>
      </c>
      <c r="B45" s="4">
        <v>7</v>
      </c>
      <c r="C45" s="4">
        <v>10</v>
      </c>
      <c r="D45" s="4">
        <v>4</v>
      </c>
      <c r="E45" s="4">
        <v>21</v>
      </c>
    </row>
    <row r="54" spans="1:4" x14ac:dyDescent="0.25">
      <c r="B54" s="13" t="s">
        <v>246</v>
      </c>
    </row>
    <row r="55" spans="1:4" x14ac:dyDescent="0.25">
      <c r="A55" s="13" t="s">
        <v>149</v>
      </c>
      <c r="B55" s="13" t="s">
        <v>247</v>
      </c>
      <c r="C55" s="13" t="s">
        <v>248</v>
      </c>
      <c r="D55" s="13" t="s">
        <v>249</v>
      </c>
    </row>
    <row r="56" spans="1:4" x14ac:dyDescent="0.25">
      <c r="A56" s="5" t="s">
        <v>118</v>
      </c>
      <c r="B56" s="4">
        <v>7283</v>
      </c>
      <c r="C56" s="4">
        <v>8806</v>
      </c>
      <c r="D56" s="4">
        <v>7329</v>
      </c>
    </row>
    <row r="57" spans="1:4" x14ac:dyDescent="0.25">
      <c r="A57" s="5" t="s">
        <v>115</v>
      </c>
      <c r="B57" s="4">
        <v>6996</v>
      </c>
      <c r="C57" s="4">
        <v>6668</v>
      </c>
      <c r="D57" s="4">
        <v>5364</v>
      </c>
    </row>
    <row r="58" spans="1:4" x14ac:dyDescent="0.25">
      <c r="A58" s="5" t="s">
        <v>122</v>
      </c>
      <c r="B58" s="4">
        <v>836</v>
      </c>
      <c r="C58" s="4">
        <v>774</v>
      </c>
      <c r="D58" s="4">
        <v>672</v>
      </c>
    </row>
    <row r="59" spans="1:4" x14ac:dyDescent="0.25">
      <c r="A59" s="5" t="s">
        <v>151</v>
      </c>
      <c r="B59" s="4">
        <v>15115</v>
      </c>
      <c r="C59" s="4">
        <v>16248</v>
      </c>
      <c r="D59" s="4">
        <v>13365</v>
      </c>
    </row>
    <row r="70" spans="1:2" x14ac:dyDescent="0.25">
      <c r="A70" s="13" t="s">
        <v>149</v>
      </c>
      <c r="B70" s="13" t="s">
        <v>150</v>
      </c>
    </row>
    <row r="71" spans="1:2" x14ac:dyDescent="0.25">
      <c r="A71" s="5" t="s">
        <v>112</v>
      </c>
      <c r="B71" s="4">
        <v>4730</v>
      </c>
    </row>
    <row r="72" spans="1:2" x14ac:dyDescent="0.25">
      <c r="A72" s="5" t="s">
        <v>120</v>
      </c>
      <c r="B72" s="4">
        <v>2874</v>
      </c>
    </row>
    <row r="73" spans="1:2" x14ac:dyDescent="0.25">
      <c r="A73" s="5" t="s">
        <v>124</v>
      </c>
      <c r="B73" s="4">
        <v>7373</v>
      </c>
    </row>
    <row r="74" spans="1:2" x14ac:dyDescent="0.25">
      <c r="A74" s="5" t="s">
        <v>136</v>
      </c>
      <c r="B74" s="4">
        <v>5180</v>
      </c>
    </row>
    <row r="75" spans="1:2" x14ac:dyDescent="0.25">
      <c r="A75" s="5" t="s">
        <v>130</v>
      </c>
      <c r="B75" s="4">
        <v>10326</v>
      </c>
    </row>
    <row r="76" spans="1:2" x14ac:dyDescent="0.25">
      <c r="A76" s="5" t="s">
        <v>117</v>
      </c>
      <c r="B76" s="4">
        <v>5212</v>
      </c>
    </row>
    <row r="77" spans="1:2" x14ac:dyDescent="0.25">
      <c r="A77" s="5" t="s">
        <v>127</v>
      </c>
      <c r="B77" s="4">
        <v>9033</v>
      </c>
    </row>
    <row r="78" spans="1:2" x14ac:dyDescent="0.25">
      <c r="A78" s="5" t="s">
        <v>151</v>
      </c>
      <c r="B78" s="4">
        <v>44728</v>
      </c>
    </row>
    <row r="86" spans="1:4" x14ac:dyDescent="0.25">
      <c r="B86" s="13" t="s">
        <v>246</v>
      </c>
    </row>
    <row r="87" spans="1:4" x14ac:dyDescent="0.25">
      <c r="A87" s="13" t="s">
        <v>149</v>
      </c>
      <c r="B87" s="13" t="s">
        <v>247</v>
      </c>
      <c r="C87" s="13" t="s">
        <v>248</v>
      </c>
      <c r="D87" s="13" t="s">
        <v>249</v>
      </c>
    </row>
    <row r="88" spans="1:4" x14ac:dyDescent="0.25">
      <c r="A88" s="5" t="s">
        <v>114</v>
      </c>
      <c r="B88" s="4">
        <v>2825</v>
      </c>
      <c r="C88" s="4">
        <v>3045</v>
      </c>
      <c r="D88" s="4">
        <v>2209</v>
      </c>
    </row>
    <row r="89" spans="1:4" x14ac:dyDescent="0.25">
      <c r="A89" s="5" t="s">
        <v>128</v>
      </c>
      <c r="B89" s="4">
        <v>2839</v>
      </c>
      <c r="C89" s="4">
        <v>3192</v>
      </c>
      <c r="D89" s="4">
        <v>3002</v>
      </c>
    </row>
    <row r="90" spans="1:4" x14ac:dyDescent="0.25">
      <c r="A90" s="5" t="s">
        <v>132</v>
      </c>
      <c r="B90" s="4">
        <v>5495</v>
      </c>
      <c r="C90" s="4">
        <v>5356</v>
      </c>
      <c r="D90" s="4">
        <v>4655</v>
      </c>
    </row>
    <row r="91" spans="1:4" x14ac:dyDescent="0.25">
      <c r="A91" s="5" t="s">
        <v>121</v>
      </c>
      <c r="B91" s="4">
        <v>3956</v>
      </c>
      <c r="C91" s="4">
        <v>4655</v>
      </c>
      <c r="D91" s="4">
        <v>3499</v>
      </c>
    </row>
    <row r="92" spans="1:4" x14ac:dyDescent="0.25">
      <c r="A92" s="5" t="s">
        <v>151</v>
      </c>
      <c r="B92" s="4">
        <v>15115</v>
      </c>
      <c r="C92" s="4">
        <v>16248</v>
      </c>
      <c r="D92" s="4">
        <v>13365</v>
      </c>
    </row>
    <row r="101" spans="1:4" x14ac:dyDescent="0.25">
      <c r="B101" s="13" t="s">
        <v>246</v>
      </c>
    </row>
    <row r="102" spans="1:4" x14ac:dyDescent="0.25">
      <c r="A102" s="13" t="s">
        <v>149</v>
      </c>
      <c r="B102" s="13" t="s">
        <v>247</v>
      </c>
      <c r="C102" s="13" t="s">
        <v>248</v>
      </c>
      <c r="D102" s="13" t="s">
        <v>249</v>
      </c>
    </row>
    <row r="103" spans="1:4" x14ac:dyDescent="0.25">
      <c r="A103" s="5" t="s">
        <v>112</v>
      </c>
      <c r="B103" s="4">
        <v>1787</v>
      </c>
      <c r="C103" s="4">
        <v>1710</v>
      </c>
      <c r="D103" s="4">
        <v>1233</v>
      </c>
    </row>
    <row r="104" spans="1:4" x14ac:dyDescent="0.25">
      <c r="A104" s="5" t="s">
        <v>120</v>
      </c>
      <c r="B104" s="4">
        <v>868</v>
      </c>
      <c r="C104" s="4">
        <v>1033</v>
      </c>
      <c r="D104" s="4">
        <v>973</v>
      </c>
    </row>
    <row r="105" spans="1:4" x14ac:dyDescent="0.25">
      <c r="A105" s="5" t="s">
        <v>124</v>
      </c>
      <c r="B105" s="4">
        <v>2532</v>
      </c>
      <c r="C105" s="4">
        <v>2845</v>
      </c>
      <c r="D105" s="4">
        <v>1996</v>
      </c>
    </row>
    <row r="106" spans="1:4" x14ac:dyDescent="0.25">
      <c r="A106" s="5" t="s">
        <v>136</v>
      </c>
      <c r="B106" s="4">
        <v>1752</v>
      </c>
      <c r="C106" s="4">
        <v>1740</v>
      </c>
      <c r="D106" s="4">
        <v>1688</v>
      </c>
    </row>
    <row r="107" spans="1:4" x14ac:dyDescent="0.25">
      <c r="A107" s="5" t="s">
        <v>130</v>
      </c>
      <c r="B107" s="4">
        <v>3743</v>
      </c>
      <c r="C107" s="4">
        <v>3616</v>
      </c>
      <c r="D107" s="4">
        <v>2967</v>
      </c>
    </row>
    <row r="108" spans="1:4" x14ac:dyDescent="0.25">
      <c r="A108" s="5" t="s">
        <v>117</v>
      </c>
      <c r="B108" s="4">
        <v>1594</v>
      </c>
      <c r="C108" s="4">
        <v>2112</v>
      </c>
      <c r="D108" s="4">
        <v>1506</v>
      </c>
    </row>
    <row r="109" spans="1:4" x14ac:dyDescent="0.25">
      <c r="A109" s="5" t="s">
        <v>127</v>
      </c>
      <c r="B109" s="4">
        <v>2839</v>
      </c>
      <c r="C109" s="4">
        <v>3192</v>
      </c>
      <c r="D109" s="4">
        <v>3002</v>
      </c>
    </row>
    <row r="110" spans="1:4" x14ac:dyDescent="0.25">
      <c r="A110" s="5" t="s">
        <v>151</v>
      </c>
      <c r="B110" s="4">
        <v>15115</v>
      </c>
      <c r="C110" s="4">
        <v>16248</v>
      </c>
      <c r="D110" s="4">
        <v>13365</v>
      </c>
    </row>
  </sheetData>
  <pageMargins left="0.7" right="0.7" top="0.75" bottom="0.75" header="0.3" footer="0.3"/>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Teorija_funkcije</vt:lpstr>
      <vt:lpstr>Grafikoni i teorija</vt:lpstr>
      <vt:lpstr>Jos_ponesto</vt:lpstr>
      <vt:lpstr>Zadatak_grafikon</vt:lpstr>
      <vt:lpstr>Pivot_teorija</vt:lpstr>
      <vt:lpstr>Podaci_za_pivot </vt:lpstr>
      <vt:lpstr>Format as Table</vt:lpstr>
      <vt:lpstr>Podaci_za_pivot_grafikone</vt:lpstr>
      <vt:lpstr>Pivot_grafikoni</vt:lpstr>
      <vt:lpstr>'Podaci_za_pivot '!Komercijalisti</vt:lpstr>
      <vt:lpstr>Podaci_za_pivot_grafikone!Komercijalisti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2016-04-10T21:31:31Z</dcterms:modified>
</cp:coreProperties>
</file>