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6.xml" ContentType="application/vnd.openxmlformats-officedocument.drawingml.chart+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eorija_funkcije" sheetId="9" r:id="rId1"/>
    <sheet name="Grafikoni i teorija" sheetId="8" r:id="rId2"/>
    <sheet name="Jos_ponesto" sheetId="25" r:id="rId3"/>
    <sheet name="Zadatak_grafikon" sheetId="22" r:id="rId4"/>
    <sheet name="Pivot_teorija" sheetId="29" r:id="rId5"/>
    <sheet name="Podaci_za_pivot " sheetId="30" r:id="rId6"/>
    <sheet name="VLOOKUP Postavka" sheetId="32" r:id="rId7"/>
    <sheet name="Izrada" sheetId="33" r:id="rId8"/>
    <sheet name="Tabela studenata" sheetId="34" r:id="rId9"/>
    <sheet name="Zapisnik iz studentske" sheetId="35" r:id="rId10"/>
    <sheet name="Važeće cijene" sheetId="36" r:id="rId11"/>
    <sheet name="Akcijske cijene" sheetId="37" r:id="rId12"/>
  </sheets>
  <externalReferences>
    <externalReference r:id="rId13"/>
    <externalReference r:id="rId14"/>
  </externalReferences>
  <definedNames>
    <definedName name="_xlnm._FilterDatabase" localSheetId="11" hidden="1">'Akcijske cijene'!$D$2:$F$14</definedName>
    <definedName name="_xlnm._FilterDatabase" localSheetId="5" hidden="1">'Podaci_za_pivot '!$A$3:$M$24</definedName>
    <definedName name="_xlnm._FilterDatabase" localSheetId="8" hidden="1">'Tabela studenata'!$A$1:$D$203</definedName>
    <definedName name="Ćelija" localSheetId="5">#REF!</definedName>
    <definedName name="Ćelija">#REF!</definedName>
    <definedName name="Komercijalisti" localSheetId="4">[1]Zadatak!$D$3:$D$23</definedName>
    <definedName name="Komercijalisti" localSheetId="5">'Podaci_za_pivot '!$D$4:$D$24</definedName>
    <definedName name="Komercijalisti">#REF!</definedName>
    <definedName name="Prihodi" localSheetId="4">#REF!</definedName>
    <definedName name="Prihodi" localSheetId="5">#REF!</definedName>
    <definedName name="Prihodi">#REF!</definedName>
    <definedName name="Stopa_PDV" localSheetId="4">[1]Adrese_teorija!$I$10</definedName>
    <definedName name="Stopa_PDV" localSheetId="5">#REF!</definedName>
    <definedName name="Stopa_PDV">#REF!</definedName>
    <definedName name="Troškovi" localSheetId="4">#REF!</definedName>
    <definedName name="Troškovi" localSheetId="5">#REF!</definedName>
    <definedName name="Troškovi">#REF!</definedName>
    <definedName name="Ukupan_promet" localSheetId="5">[2]Zadatak!$K$3:$K$23</definedName>
    <definedName name="Ukupan_promet">[1]Zadatak!$K$3:$K$23</definedName>
  </definedNames>
  <calcPr calcId="145621"/>
  <pivotCaches>
    <pivotCache cacheId="0" r:id="rId15"/>
    <pivotCache cacheId="1" r:id="rId16"/>
  </pivotCaches>
</workbook>
</file>

<file path=xl/calcChain.xml><?xml version="1.0" encoding="utf-8"?>
<calcChain xmlns="http://schemas.openxmlformats.org/spreadsheetml/2006/main">
  <c r="F23" i="36" l="1"/>
  <c r="F22" i="36"/>
  <c r="F20" i="36"/>
  <c r="F19" i="36"/>
  <c r="F17" i="36"/>
  <c r="F16" i="36"/>
  <c r="F15" i="36"/>
  <c r="F14" i="36"/>
  <c r="F13" i="36"/>
  <c r="F10" i="36"/>
  <c r="F9" i="36"/>
  <c r="F8" i="36"/>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F5" i="35"/>
  <c r="F4" i="35"/>
  <c r="F3" i="35"/>
  <c r="I18" i="33"/>
  <c r="I17" i="33"/>
  <c r="I16" i="33"/>
  <c r="I15" i="33"/>
  <c r="I14" i="33"/>
  <c r="I13" i="33"/>
  <c r="I12" i="33"/>
  <c r="I11" i="33"/>
  <c r="I10" i="33"/>
  <c r="I9" i="33"/>
  <c r="I8" i="33"/>
  <c r="I7" i="33"/>
  <c r="I6" i="33"/>
  <c r="I5" i="33"/>
  <c r="I4" i="33"/>
  <c r="H32" i="30" l="1"/>
  <c r="H37" i="30"/>
  <c r="H35" i="30"/>
  <c r="M24" i="30"/>
  <c r="K24" i="30"/>
  <c r="L24" i="30" s="1"/>
  <c r="G24" i="30"/>
  <c r="M23" i="30"/>
  <c r="K23" i="30"/>
  <c r="L23" i="30" s="1"/>
  <c r="G23" i="30"/>
  <c r="M22" i="30"/>
  <c r="K22" i="30"/>
  <c r="L22" i="30" s="1"/>
  <c r="G22" i="30"/>
  <c r="M21" i="30"/>
  <c r="K21" i="30"/>
  <c r="L21" i="30" s="1"/>
  <c r="G21" i="30"/>
  <c r="M20" i="30"/>
  <c r="K20" i="30"/>
  <c r="L20" i="30" s="1"/>
  <c r="G20" i="30"/>
  <c r="M19" i="30"/>
  <c r="K19" i="30"/>
  <c r="L19" i="30" s="1"/>
  <c r="G19" i="30"/>
  <c r="M18" i="30"/>
  <c r="K18" i="30"/>
  <c r="L18" i="30" s="1"/>
  <c r="G18" i="30"/>
  <c r="M17" i="30"/>
  <c r="K17" i="30"/>
  <c r="L17" i="30" s="1"/>
  <c r="G17" i="30"/>
  <c r="M16" i="30"/>
  <c r="K16" i="30"/>
  <c r="L16" i="30" s="1"/>
  <c r="G16" i="30"/>
  <c r="M15" i="30"/>
  <c r="K15" i="30"/>
  <c r="L15" i="30" s="1"/>
  <c r="G15" i="30"/>
  <c r="M14" i="30"/>
  <c r="K14" i="30"/>
  <c r="L14" i="30" s="1"/>
  <c r="G14" i="30"/>
  <c r="M13" i="30"/>
  <c r="K13" i="30"/>
  <c r="L13" i="30" s="1"/>
  <c r="G13" i="30"/>
  <c r="M12" i="30"/>
  <c r="K12" i="30"/>
  <c r="L12" i="30" s="1"/>
  <c r="G12" i="30"/>
  <c r="M11" i="30"/>
  <c r="K11" i="30"/>
  <c r="L11" i="30" s="1"/>
  <c r="G11" i="30"/>
  <c r="M10" i="30"/>
  <c r="K10" i="30"/>
  <c r="L10" i="30" s="1"/>
  <c r="G10" i="30"/>
  <c r="M9" i="30"/>
  <c r="K9" i="30"/>
  <c r="L9" i="30" s="1"/>
  <c r="G9" i="30"/>
  <c r="M8" i="30"/>
  <c r="K8" i="30"/>
  <c r="L8" i="30" s="1"/>
  <c r="G8" i="30"/>
  <c r="M7" i="30"/>
  <c r="K7" i="30"/>
  <c r="L7" i="30" s="1"/>
  <c r="G7" i="30"/>
  <c r="M6" i="30"/>
  <c r="K6" i="30"/>
  <c r="L6" i="30" s="1"/>
  <c r="G6" i="30"/>
  <c r="M5" i="30"/>
  <c r="K5" i="30"/>
  <c r="L5" i="30" s="1"/>
  <c r="G5" i="30"/>
  <c r="M4" i="30"/>
  <c r="K4" i="30"/>
  <c r="L4" i="30" s="1"/>
  <c r="G4" i="30"/>
  <c r="M28" i="25" l="1"/>
  <c r="J28" i="25"/>
  <c r="E22" i="25"/>
</calcChain>
</file>

<file path=xl/comments1.xml><?xml version="1.0" encoding="utf-8"?>
<comments xmlns="http://schemas.openxmlformats.org/spreadsheetml/2006/main">
  <authors>
    <author>Author</author>
  </authors>
  <commentList>
    <comment ref="B20" authorId="0">
      <text>
        <r>
          <rPr>
            <b/>
            <sz val="9"/>
            <color indexed="81"/>
            <rFont val="Tahoma"/>
            <family val="2"/>
          </rPr>
          <t>Kako da dodate naslov osim ručno?
Označite naslov. Layout - Chart Title. Zatim u traci za formule kucate = i označite ćeliju sa naslovom. Enter.</t>
        </r>
      </text>
    </comment>
  </commentList>
</comments>
</file>

<file path=xl/comments2.xml><?xml version="1.0" encoding="utf-8"?>
<comments xmlns="http://schemas.openxmlformats.org/spreadsheetml/2006/main">
  <authors>
    <author>Author</author>
  </authors>
  <commentList>
    <comment ref="E3" authorId="0">
      <text>
        <r>
          <rPr>
            <b/>
            <sz val="9"/>
            <color indexed="81"/>
            <rFont val="Tahoma"/>
            <family val="2"/>
          </rPr>
          <t xml:space="preserve">Subjektivna procjena komercijaliste
</t>
        </r>
      </text>
    </comment>
  </commentList>
</comments>
</file>

<file path=xl/comments3.xml><?xml version="1.0" encoding="utf-8"?>
<comments xmlns="http://schemas.openxmlformats.org/spreadsheetml/2006/main">
  <authors>
    <author>Author</author>
  </authors>
  <commentList>
    <comment ref="C3" authorId="0">
      <text>
        <r>
          <rPr>
            <b/>
            <sz val="9"/>
            <color indexed="81"/>
            <rFont val="Tahoma"/>
            <charset val="1"/>
          </rPr>
          <t xml:space="preserve">Primijetimo da je sada kolona čije podatke trebamo "Ime i prezime" posle kolone koja nam je zajednička "Matični broj". Tek sada nećemo dobijati greške i možemo da pozovemo funkciju VLOOKUP u polje I4. </t>
        </r>
      </text>
    </comment>
  </commentList>
</comments>
</file>

<file path=xl/sharedStrings.xml><?xml version="1.0" encoding="utf-8"?>
<sst xmlns="http://schemas.openxmlformats.org/spreadsheetml/2006/main" count="1034" uniqueCount="705">
  <si>
    <t>Primjer:</t>
  </si>
  <si>
    <t>Jan</t>
  </si>
  <si>
    <t>Feb</t>
  </si>
  <si>
    <t>Mar</t>
  </si>
  <si>
    <t>Dijagram (Chart) je način da se grafički predstave numerički podaci.</t>
  </si>
  <si>
    <t>Drugi naziv je i grafikoni (Graphs).</t>
  </si>
  <si>
    <t>Elementi dijagrama</t>
  </si>
  <si>
    <r>
      <t>1. Oblast dijagrama (</t>
    </r>
    <r>
      <rPr>
        <b/>
        <sz val="11"/>
        <color theme="1"/>
        <rFont val="Calibri"/>
        <family val="2"/>
        <scheme val="minor"/>
      </rPr>
      <t>Chart area</t>
    </r>
    <r>
      <rPr>
        <sz val="11"/>
        <color theme="1"/>
        <rFont val="Calibri"/>
        <family val="2"/>
        <scheme val="minor"/>
      </rPr>
      <t>). Cijeli dijagram i svi njegovi elementi</t>
    </r>
  </si>
  <si>
    <r>
      <t>2. Oblast crtanja dijagrama (</t>
    </r>
    <r>
      <rPr>
        <b/>
        <sz val="11"/>
        <color theme="1"/>
        <rFont val="Calibri"/>
        <family val="2"/>
        <scheme val="minor"/>
      </rPr>
      <t>Plot area</t>
    </r>
    <r>
      <rPr>
        <sz val="11"/>
        <color theme="1"/>
        <rFont val="Calibri"/>
        <family val="2"/>
        <scheme val="minor"/>
      </rPr>
      <t xml:space="preserve">). Sam grafikon. </t>
    </r>
  </si>
  <si>
    <t>3. Tačke podataka nacrtane na dijagramu (predstavljene stubićima, tačkama, kružnim isječcima...)</t>
  </si>
  <si>
    <t>4. Horizontalna osa (osa kategorije) X.</t>
  </si>
  <si>
    <t>5. Vertikalna osa (osa vrijednosti) Y.</t>
  </si>
  <si>
    <t xml:space="preserve">6. Legenda dijagrama. </t>
  </si>
  <si>
    <r>
      <t>7. Oznaka podataka (</t>
    </r>
    <r>
      <rPr>
        <b/>
        <sz val="11"/>
        <color theme="1"/>
        <rFont val="Calibri"/>
        <family val="2"/>
        <scheme val="minor"/>
      </rPr>
      <t>Data labe</t>
    </r>
    <r>
      <rPr>
        <sz val="11"/>
        <color theme="1"/>
        <rFont val="Calibri"/>
        <family val="2"/>
        <scheme val="minor"/>
      </rPr>
      <t xml:space="preserve">l). Pokazuje detalje tačke podataka nacrtane na dijagramu. </t>
    </r>
  </si>
  <si>
    <t xml:space="preserve">8. Nazivi dijagrama i osa. </t>
  </si>
  <si>
    <r>
      <rPr>
        <b/>
        <sz val="11"/>
        <color rgb="FFFF0000"/>
        <rFont val="Calibri"/>
        <family val="2"/>
        <scheme val="minor"/>
      </rPr>
      <t>Novi meni</t>
    </r>
    <r>
      <rPr>
        <sz val="11"/>
        <color theme="1"/>
        <rFont val="Calibri"/>
        <family val="2"/>
        <scheme val="minor"/>
      </rPr>
      <t xml:space="preserve"> </t>
    </r>
    <r>
      <rPr>
        <b/>
        <sz val="11"/>
        <color theme="1"/>
        <rFont val="Calibri"/>
        <family val="2"/>
        <scheme val="minor"/>
      </rPr>
      <t>Chart Tools</t>
    </r>
    <r>
      <rPr>
        <sz val="11"/>
        <color theme="1"/>
        <rFont val="Calibri"/>
        <family val="2"/>
        <scheme val="minor"/>
      </rPr>
      <t xml:space="preserve"> sa karticama </t>
    </r>
    <r>
      <rPr>
        <b/>
        <sz val="11"/>
        <color theme="1"/>
        <rFont val="Calibri"/>
        <family val="2"/>
        <scheme val="minor"/>
      </rPr>
      <t>Design, Layout, Format</t>
    </r>
    <r>
      <rPr>
        <sz val="11"/>
        <color theme="1"/>
        <rFont val="Calibri"/>
        <family val="2"/>
        <scheme val="minor"/>
      </rPr>
      <t xml:space="preserve">. </t>
    </r>
  </si>
  <si>
    <t xml:space="preserve">Dijagrami </t>
  </si>
  <si>
    <t>Zadovoljstvo gledalaca prema starosnim grupama</t>
  </si>
  <si>
    <t>Mjesec</t>
  </si>
  <si>
    <t>&lt;25</t>
  </si>
  <si>
    <t>25-45</t>
  </si>
  <si>
    <t>45+</t>
  </si>
  <si>
    <t>Apr</t>
  </si>
  <si>
    <t>May</t>
  </si>
  <si>
    <t>Jun</t>
  </si>
  <si>
    <t xml:space="preserve">Zadatak: </t>
  </si>
  <si>
    <t>Odabrati područje za dijagram B22:E28</t>
  </si>
  <si>
    <t>Vrste dijagrama</t>
  </si>
  <si>
    <t>1. Stubičasti (Column Chart).</t>
  </si>
  <si>
    <t>2. Linijski (Line Chart).</t>
  </si>
  <si>
    <t>3. Kružni (Pie Chart).</t>
  </si>
  <si>
    <t>4. Trakasti (Bar Chart).</t>
  </si>
  <si>
    <t>5. Prostorni (Area Chart).</t>
  </si>
  <si>
    <t>6. XY dijagram (XY Chart) ili raspršeni (Scatter Chart).</t>
  </si>
  <si>
    <t>7. Berzanski (Stock Chart).</t>
  </si>
  <si>
    <t>8. Površinski (Surface Chart).</t>
  </si>
  <si>
    <t>9. Prstenasti (Doughnut Chart).</t>
  </si>
  <si>
    <t>10. Mjehurasti (Bubble Chart).</t>
  </si>
  <si>
    <t>11. Radijalni (Radar Chart).</t>
  </si>
  <si>
    <t xml:space="preserve">Na osnovu istih podataka napravite linijski, kružni i trakasti dijagram. </t>
  </si>
  <si>
    <t>Koji bi od ova četiri (računajući i stubičasti) najbolje predstavio podatke?</t>
  </si>
  <si>
    <t>Napomena:</t>
  </si>
  <si>
    <t>Sve vrijednosti u kružnom dijagramu moraju biti pozitivne, inače ih Excel pretvara u pozitivne</t>
  </si>
  <si>
    <t>i stvara netačnu sliku</t>
  </si>
  <si>
    <t>Ako želite promijeniti format elemenata grafikona, možete samo biranjem jednog po jednog elementa.</t>
  </si>
  <si>
    <t>Elemente birate mišem, tastaturom ili preko Chart Tools - Format - Current Selection</t>
  </si>
  <si>
    <t>Kako promijeniti tip postojećeg dijagrama?</t>
  </si>
  <si>
    <t>Napravite stubičasti dijagram. Smanjite ga</t>
  </si>
  <si>
    <r>
      <t xml:space="preserve">Kako biste označili da se štampa </t>
    </r>
    <r>
      <rPr>
        <b/>
        <sz val="11"/>
        <color theme="1"/>
        <rFont val="Calibri"/>
        <family val="2"/>
        <scheme val="minor"/>
      </rPr>
      <t xml:space="preserve">samo tabelica i grafikon pored nje? </t>
    </r>
  </si>
  <si>
    <t>Umetnite zaglavlje u odabrano područje za štampu - tako da se u gornjem desnom uglu prikazuje naziv radne sveske (knjige).</t>
  </si>
  <si>
    <t>i tako da se u donjem desnom uglu pojavljuje broj stranice.</t>
  </si>
  <si>
    <t>Upišite svoje ime, prezime i broj indeksa u gornji lijevi ugao.</t>
  </si>
  <si>
    <t xml:space="preserve"> Ako imate tabelu koju čine četiri kolone i 1200 redova, a trebate je odštampati tako da </t>
  </si>
  <si>
    <t>na svakoj stranici stoje naslovi (tj. Nazivi kolona tabele) kako biste to uradili?</t>
  </si>
  <si>
    <t>Kako biste ubacili ovaj objekat?</t>
  </si>
  <si>
    <t>Korisno: prečica za datum</t>
  </si>
  <si>
    <t>Osnove vrste formula u Excelu:</t>
  </si>
  <si>
    <t xml:space="preserve">U Excelu postoji 340 funkcija. </t>
  </si>
  <si>
    <r>
      <t>10. Cube funkcije</t>
    </r>
    <r>
      <rPr>
        <sz val="12"/>
        <color theme="1"/>
        <rFont val="Calibri"/>
        <family val="2"/>
        <scheme val="minor"/>
      </rPr>
      <t xml:space="preserve"> – set funkcija za pristup OLAP bazama i dohvatom podataka iz njih.</t>
    </r>
  </si>
  <si>
    <r>
      <t>1. Financijske (</t>
    </r>
    <r>
      <rPr>
        <b/>
        <i/>
        <sz val="12"/>
        <color rgb="FF5F8740"/>
        <rFont val="Calibri"/>
        <family val="2"/>
        <scheme val="minor"/>
      </rPr>
      <t>Financial</t>
    </r>
    <r>
      <rPr>
        <b/>
        <sz val="12"/>
        <color rgb="FF5F8740"/>
        <rFont val="Calibri"/>
        <family val="2"/>
        <scheme val="minor"/>
      </rPr>
      <t>) funkcije</t>
    </r>
    <r>
      <rPr>
        <b/>
        <sz val="12"/>
        <color theme="1"/>
        <rFont val="Calibri"/>
        <family val="2"/>
        <scheme val="minor"/>
      </rPr>
      <t xml:space="preserve"> – služe za izračunavanje različitih finansijskih pokazatelja, kamate, amortizacije, akcijskih indeksa i slično;</t>
    </r>
  </si>
  <si>
    <r>
      <t>2. Funkcije datuma i vremena (</t>
    </r>
    <r>
      <rPr>
        <b/>
        <i/>
        <sz val="12"/>
        <color rgb="FF5F8740"/>
        <rFont val="Calibri"/>
        <family val="2"/>
        <scheme val="minor"/>
      </rPr>
      <t>Date &amp; Time</t>
    </r>
    <r>
      <rPr>
        <b/>
        <sz val="12"/>
        <color rgb="FF5F8740"/>
        <rFont val="Calibri"/>
        <family val="2"/>
        <scheme val="minor"/>
      </rPr>
      <t>)</t>
    </r>
    <r>
      <rPr>
        <b/>
        <sz val="12"/>
        <color theme="1"/>
        <rFont val="Calibri"/>
        <family val="2"/>
        <scheme val="minor"/>
      </rPr>
      <t xml:space="preserve"> – predstavljaju skup funkcija za izračunavanje vremenskih vrijednosti;</t>
    </r>
  </si>
  <si>
    <r>
      <t>3. Matematičke i trigonometrijske funkcije (</t>
    </r>
    <r>
      <rPr>
        <b/>
        <i/>
        <sz val="12"/>
        <color rgb="FF5F8740"/>
        <rFont val="Calibri"/>
        <family val="2"/>
        <scheme val="minor"/>
      </rPr>
      <t>Math &amp; Trig</t>
    </r>
    <r>
      <rPr>
        <b/>
        <sz val="12"/>
        <color rgb="FF5F8740"/>
        <rFont val="Calibri"/>
        <family val="2"/>
        <scheme val="minor"/>
      </rPr>
      <t>)</t>
    </r>
    <r>
      <rPr>
        <b/>
        <sz val="12"/>
        <color theme="1"/>
        <rFont val="Calibri"/>
        <family val="2"/>
        <scheme val="minor"/>
      </rPr>
      <t xml:space="preserve"> – služe za trigonometrijske i algebarske izračune;</t>
    </r>
  </si>
  <si>
    <r>
      <t>4. Funkcije referenci (</t>
    </r>
    <r>
      <rPr>
        <b/>
        <i/>
        <sz val="12"/>
        <color rgb="FF5F8740"/>
        <rFont val="Calibri"/>
        <family val="2"/>
        <scheme val="minor"/>
      </rPr>
      <t>Lookup &amp; Reference</t>
    </r>
    <r>
      <rPr>
        <b/>
        <sz val="12"/>
        <color rgb="FF5F8740"/>
        <rFont val="Calibri"/>
        <family val="2"/>
        <scheme val="minor"/>
      </rPr>
      <t>)</t>
    </r>
    <r>
      <rPr>
        <b/>
        <sz val="12"/>
        <color theme="1"/>
        <rFont val="Calibri"/>
        <family val="2"/>
        <scheme val="minor"/>
      </rPr>
      <t xml:space="preserve"> – služe za baratanje s adresama ćelija i raspona;</t>
    </r>
  </si>
  <si>
    <r>
      <t>5. Funkcije baza podataka (</t>
    </r>
    <r>
      <rPr>
        <b/>
        <i/>
        <sz val="12"/>
        <color rgb="FF5F8740"/>
        <rFont val="Calibri"/>
        <family val="2"/>
        <scheme val="minor"/>
      </rPr>
      <t>Database</t>
    </r>
    <r>
      <rPr>
        <b/>
        <sz val="12"/>
        <color rgb="FF5F8740"/>
        <rFont val="Calibri"/>
        <family val="2"/>
        <scheme val="minor"/>
      </rPr>
      <t>)</t>
    </r>
    <r>
      <rPr>
        <b/>
        <sz val="12"/>
        <color theme="1"/>
        <rFont val="Calibri"/>
        <family val="2"/>
        <scheme val="minor"/>
      </rPr>
      <t xml:space="preserve"> – funkcije koje vrše izračune na vrijednostima koje su formirane u određenu bazu podataka;</t>
    </r>
  </si>
  <si>
    <r>
      <t>6. Tekstualne (</t>
    </r>
    <r>
      <rPr>
        <b/>
        <i/>
        <sz val="12"/>
        <color rgb="FF5F8740"/>
        <rFont val="Calibri"/>
        <family val="2"/>
        <scheme val="minor"/>
      </rPr>
      <t>Text</t>
    </r>
    <r>
      <rPr>
        <b/>
        <sz val="12"/>
        <color rgb="FF5F8740"/>
        <rFont val="Calibri"/>
        <family val="2"/>
        <scheme val="minor"/>
      </rPr>
      <t>) funkcije</t>
    </r>
    <r>
      <rPr>
        <b/>
        <sz val="12"/>
        <color theme="1"/>
        <rFont val="Calibri"/>
        <family val="2"/>
        <scheme val="minor"/>
      </rPr>
      <t xml:space="preserve"> – služe za manipulisanje tekstom;</t>
    </r>
  </si>
  <si>
    <r>
      <t>7. Logičke (</t>
    </r>
    <r>
      <rPr>
        <b/>
        <i/>
        <sz val="12"/>
        <color rgb="FF5F8740"/>
        <rFont val="Calibri"/>
        <family val="2"/>
        <scheme val="minor"/>
      </rPr>
      <t>Logical</t>
    </r>
    <r>
      <rPr>
        <b/>
        <sz val="12"/>
        <color rgb="FF5F8740"/>
        <rFont val="Calibri"/>
        <family val="2"/>
        <scheme val="minor"/>
      </rPr>
      <t>) funkcije</t>
    </r>
    <r>
      <rPr>
        <b/>
        <sz val="12"/>
        <color theme="1"/>
        <rFont val="Calibri"/>
        <family val="2"/>
        <scheme val="minor"/>
      </rPr>
      <t xml:space="preserve"> – funkcije kojima se kreiraju logički izrazi;</t>
    </r>
  </si>
  <si>
    <r>
      <t>8. Informacijske (</t>
    </r>
    <r>
      <rPr>
        <b/>
        <i/>
        <sz val="12"/>
        <color rgb="FF5F8740"/>
        <rFont val="Calibri"/>
        <family val="2"/>
        <scheme val="minor"/>
      </rPr>
      <t>Information</t>
    </r>
    <r>
      <rPr>
        <b/>
        <sz val="12"/>
        <color rgb="FF5F8740"/>
        <rFont val="Calibri"/>
        <family val="2"/>
        <scheme val="minor"/>
      </rPr>
      <t>) funkcije</t>
    </r>
    <r>
      <rPr>
        <b/>
        <sz val="12"/>
        <color theme="1"/>
        <rFont val="Calibri"/>
        <family val="2"/>
        <scheme val="minor"/>
      </rPr>
      <t xml:space="preserve"> – funkcije koje daju podatke o postavkama Excela, sadržaju ćelija, tipu podataka u njima i slično;</t>
    </r>
  </si>
  <si>
    <r>
      <t>9. Inženjerske (</t>
    </r>
    <r>
      <rPr>
        <b/>
        <i/>
        <sz val="12"/>
        <color rgb="FF5F8740"/>
        <rFont val="Calibri"/>
        <family val="2"/>
        <scheme val="minor"/>
      </rPr>
      <t>Engineering</t>
    </r>
    <r>
      <rPr>
        <b/>
        <sz val="12"/>
        <color rgb="FF5F8740"/>
        <rFont val="Calibri"/>
        <family val="2"/>
        <scheme val="minor"/>
      </rPr>
      <t>) funkcije</t>
    </r>
    <r>
      <rPr>
        <b/>
        <sz val="12"/>
        <color theme="1"/>
        <rFont val="Calibri"/>
        <family val="2"/>
        <scheme val="minor"/>
      </rPr>
      <t xml:space="preserve"> – funkcije koje služe za specifične inženjerske proračune;</t>
    </r>
  </si>
  <si>
    <t>Excel šablon.  (Primjer) Kako biste sačuvali dokument kao šablon?</t>
  </si>
  <si>
    <t>Podesite:</t>
  </si>
  <si>
    <t>Da ispod oznaka mjeseca stoji "Posmatrani mjeseci"</t>
  </si>
  <si>
    <t>Da iznad oznake procenta piše "Porocentualno"</t>
  </si>
  <si>
    <t>Da iznad oznake treće ose (tj podataka) stoji "Starost"</t>
  </si>
  <si>
    <t>Na osnovu tabele napravite stubičasti dijagram koji će izgledati ovako (koliko je to dimenzija)</t>
  </si>
  <si>
    <t>Dodajte naslov: Calibri 11, podebljano, "Moj prvi grafikon"</t>
  </si>
  <si>
    <t>Promijenite boju jednog stubića po izboru.</t>
  </si>
  <si>
    <t>Stavite boju oblasti CRVENO i stavite transparentnost na oko 50%</t>
  </si>
  <si>
    <t>Stavite boju oblasti na automatski. Šta se desilo?</t>
  </si>
  <si>
    <t>Uključite opciju kojom se vide procenti iznad stubića.</t>
  </si>
  <si>
    <t>Dodajte linije za treću "dimenziju" starost</t>
  </si>
  <si>
    <t>Korištenje trake sa komandama (Ribbon) preko tastature</t>
  </si>
  <si>
    <t>Alt</t>
  </si>
  <si>
    <t>Pokušajte centrirati ovaj tekst u Excelu</t>
  </si>
  <si>
    <t>"Skraćenice" preko tastature:</t>
  </si>
  <si>
    <t>Ctrl + C</t>
  </si>
  <si>
    <t>kopiranje</t>
  </si>
  <si>
    <t>Ctrl + V</t>
  </si>
  <si>
    <t>lijepljenje</t>
  </si>
  <si>
    <t>Pokazivač formula</t>
  </si>
  <si>
    <t>Saberite brojeve</t>
  </si>
  <si>
    <t>Upotreba opcije SUM</t>
  </si>
  <si>
    <t>Alt + F4</t>
  </si>
  <si>
    <t>Zatvaranje programa</t>
  </si>
  <si>
    <t>Ctrl + S</t>
  </si>
  <si>
    <t>Za spremanje promjena</t>
  </si>
  <si>
    <t>taster F12</t>
  </si>
  <si>
    <t>okvir Save As</t>
  </si>
  <si>
    <t>Promet</t>
  </si>
  <si>
    <t>Grad</t>
  </si>
  <si>
    <t>Pozicija</t>
  </si>
  <si>
    <t>Komercijalista</t>
  </si>
  <si>
    <t>Konkurencija</t>
  </si>
  <si>
    <t>Radi sa konkurencijom</t>
  </si>
  <si>
    <t>Januar</t>
  </si>
  <si>
    <t>Februar</t>
  </si>
  <si>
    <t>Mart</t>
  </si>
  <si>
    <t>Ukupni promet</t>
  </si>
  <si>
    <t>Prosječni promet</t>
  </si>
  <si>
    <t>Banja Luka</t>
  </si>
  <si>
    <t>Centar</t>
  </si>
  <si>
    <t>Darko</t>
  </si>
  <si>
    <t>B</t>
  </si>
  <si>
    <t>Prnjavor</t>
  </si>
  <si>
    <t>A</t>
  </si>
  <si>
    <t>Bijeljina</t>
  </si>
  <si>
    <t>Petar</t>
  </si>
  <si>
    <t>C</t>
  </si>
  <si>
    <t>Doboj</t>
  </si>
  <si>
    <t>Periferija</t>
  </si>
  <si>
    <t>Sarajevo</t>
  </si>
  <si>
    <t>Ivan</t>
  </si>
  <si>
    <t>Prijedor</t>
  </si>
  <si>
    <t>Zona šetališta</t>
  </si>
  <si>
    <t>Marko</t>
  </si>
  <si>
    <t>Mrkonjić Grad</t>
  </si>
  <si>
    <t>Maja</t>
  </si>
  <si>
    <t>Row Labels</t>
  </si>
  <si>
    <t>Sum of Ukupni promet</t>
  </si>
  <si>
    <t>Grand Total</t>
  </si>
  <si>
    <t>Column Labels</t>
  </si>
  <si>
    <t>(Označimo prvo tabelicu i područje ćelija na kome se nalazi grafikon, Meni Page Layout, Print Area, Set Print Area)</t>
  </si>
  <si>
    <t xml:space="preserve">Zatim idemo na Office dugme, Print, Print Preview. U pregledu prije štampe vidimo izgled. </t>
  </si>
  <si>
    <t xml:space="preserve">Misli se na rad u Footer-u (podnožju) i zaglavlju (Header). Meni Page Layout, Page Setup, kartica Header/Footer, Custom Header. Eksel nam nudi dijaloški prozor sa tri prazna polja(lijevo, centralno, desno) u koja možemo kucati tekst, ili umetnuti broj stranice, datum, vrijeme, naziv radne sveske (dakle, sve ikonice koje se nalaze iznad ove tri prazne rubrike. </t>
  </si>
  <si>
    <t xml:space="preserve">Kartica Page Layout, Page Setup, kartica Sheet (list), Print Titles, Rows to repeat at top, kliknete u polje pored naziva, označite nazive kolona za koje želite da se štampaju na svakom listu, idete na pregled prije štampe. Vidjećete da se na svakom listu (ukoliko je tabela bar na dva lista) štampaju nazivi kolona na vrhu. </t>
  </si>
  <si>
    <t xml:space="preserve">Ekselove šablone možete pronaći: Office dugme, New, Eksel nudi već instalirane šablone. Možemo odabrti jedan i kliknuti na opciju "Create". Otvoriće nam se radna sveska u kojoj ćemo imati odabrani šablon. Možemo odabrati i neke šablone on-line. Ako želimo sačuvati neki dokument kao šablon, dovoljno je da idemo na Office dugme, Save As, u polju Type: odaberemo Excel Template. Odaberemo gdje želimo sačuvati. Eksel će sačuvati radnu svesku kao šablon, s tim da ćemo imati i radnu svesku kao obični Ekselov dokument. </t>
  </si>
  <si>
    <t>(Meni Insert, Smart Art, Dugme Go. Odaberemo oblik i umetnemo).</t>
  </si>
  <si>
    <t>Klik na grafikon, meni Layout, Axis Titles, odabermo horizontalnu osu i položaj teksta koji nam odgovara. U polje sa formulom (dok je označen na grafikonu Axis Titles) možemo kucati naslov. Enter</t>
  </si>
  <si>
    <t>Meni Layout, Axis Titles, odaberemo vertikalnu osu. Dalje je isto kao u prethodno opisanom postupku.</t>
  </si>
  <si>
    <t>Axis Titles, odaberemo treću (posljednju opciju), za "treću" dimenziju.</t>
  </si>
  <si>
    <t xml:space="preserve">Naslov dodajemo na način da označimo grafikon, meni Chart Tools, Layout, Chart Title, odaberemo poziciju naslova, i dok je naslov označen kucamo njegov naziv u traci sa formulama. Enter. </t>
  </si>
  <si>
    <t xml:space="preserve">Da bismo označili samo jedan stubić potrebno je da LTM kliknemo jednom, pa još jednom na željeni stubić, zatim DTM, Format Data Point, opcija Fill (ispuna). Odaberemo boju. OK. </t>
  </si>
  <si>
    <t xml:space="preserve">Označimo grafikon, DTM, Format Chart Area, Fill, Solid Color (odaberemo boju). OK. Vidimo da je boja područja grafikona promijenjena. Ako ponovo dođemo do Format Chart Area i odaberemo opciju Automatsko - Eksel vraća podrazumijevani stil koji je prije postojao (u našem slučaju je odabran jedan od crnih stilova iz menija Dizajn). </t>
  </si>
  <si>
    <t xml:space="preserve">Ovo moramo raditi seriju po seriju. Dakle dovoljan je jedan klik LTM na bilo koji stubić i Eksel označi seriju kojoj stubić pripada. Zatim desni taster miša - Add Data Label. OK. Ponoviti postupak za svaku seriju. </t>
  </si>
  <si>
    <t xml:space="preserve">Layout, Gridlines, klik LTM na posljednju "treću" dimenziju i odaberemo stil linija koji nam odgovara. </t>
  </si>
  <si>
    <t>LKM - lijevi klik miša</t>
  </si>
  <si>
    <t>DKM - desni klik miša</t>
  </si>
  <si>
    <t>PIVOT Tabele</t>
  </si>
  <si>
    <t>Ime</t>
  </si>
  <si>
    <t>Plata</t>
  </si>
  <si>
    <t>Pol</t>
  </si>
  <si>
    <t>Odjeljenje</t>
  </si>
  <si>
    <t>M</t>
  </si>
  <si>
    <t>Magacin</t>
  </si>
  <si>
    <t>Ana</t>
  </si>
  <si>
    <t>Ž</t>
  </si>
  <si>
    <t>Administracija</t>
  </si>
  <si>
    <t>Pero</t>
  </si>
  <si>
    <t>Sanja</t>
  </si>
  <si>
    <t>Marketing</t>
  </si>
  <si>
    <t>Ivana</t>
  </si>
  <si>
    <t>Uprava</t>
  </si>
  <si>
    <t>Mladen</t>
  </si>
  <si>
    <t>Žarko</t>
  </si>
  <si>
    <t>Đorđe</t>
  </si>
  <si>
    <t>Dragana</t>
  </si>
  <si>
    <t>Ratko</t>
  </si>
  <si>
    <t>Danijela</t>
  </si>
  <si>
    <t>Stanko</t>
  </si>
  <si>
    <t>Veljko</t>
  </si>
  <si>
    <t>Dejan</t>
  </si>
  <si>
    <t>Sum of Plata</t>
  </si>
  <si>
    <t>Pivot tabela - prihod komercijalista po gradovima</t>
  </si>
  <si>
    <t>U G40</t>
  </si>
  <si>
    <t>Koliko iznosi najveći promet po gradu? (upotrijebite odgovarajuću funkciju za podatke u pivot tabeli)</t>
  </si>
  <si>
    <t>U G50</t>
  </si>
  <si>
    <t>a</t>
  </si>
  <si>
    <t>Koji komercijalista je ostvario najveći ukupan promet i koliko on iznosi? (iz pivota)</t>
  </si>
  <si>
    <t>Koliko iznosi prihod po gradovima u salonima u kojima treba raditi promotivne aktivnosti i u salonima u kojima prihod zadovoljava?</t>
  </si>
  <si>
    <t>Iz pivot tabele izdvojite samo podatke za Banja Luku, Bijeljinu i Doboj. (check)</t>
  </si>
  <si>
    <t>U ćeliju K39</t>
  </si>
  <si>
    <t>Pivot tabela 2 - prihod komercijalista prema tipu salona dobijenom analizoma prihoda</t>
  </si>
  <si>
    <t>Koji tip salona daje najviše prihoda? (Iz pivot)</t>
  </si>
  <si>
    <t>A kateg.</t>
  </si>
  <si>
    <t>U polje K48</t>
  </si>
  <si>
    <t>Promot.akt.</t>
  </si>
  <si>
    <t>Zad.</t>
  </si>
  <si>
    <t>Ctrl + A</t>
  </si>
  <si>
    <t>selektuje sve</t>
  </si>
  <si>
    <r>
      <t xml:space="preserve">(Ctrl + ;) na našoj tastaturi </t>
    </r>
    <r>
      <rPr>
        <b/>
        <sz val="14"/>
        <color rgb="FF00B050"/>
        <rFont val="Calibri"/>
        <family val="2"/>
        <scheme val="minor"/>
      </rPr>
      <t>Ctrl</t>
    </r>
    <r>
      <rPr>
        <b/>
        <sz val="14"/>
        <color theme="1"/>
        <rFont val="Calibri"/>
        <family val="2"/>
        <scheme val="minor"/>
      </rPr>
      <t xml:space="preserve"> +</t>
    </r>
    <r>
      <rPr>
        <b/>
        <sz val="14"/>
        <color rgb="FF00B050"/>
        <rFont val="Calibri"/>
        <family val="2"/>
        <scheme val="minor"/>
      </rPr>
      <t xml:space="preserve"> Shift</t>
    </r>
    <r>
      <rPr>
        <b/>
        <sz val="14"/>
        <color theme="1"/>
        <rFont val="Calibri"/>
        <family val="2"/>
        <scheme val="minor"/>
      </rPr>
      <t xml:space="preserve"> +</t>
    </r>
    <r>
      <rPr>
        <b/>
        <sz val="14"/>
        <color rgb="FF00B050"/>
        <rFont val="Calibri"/>
        <family val="2"/>
        <scheme val="minor"/>
      </rPr>
      <t xml:space="preserve"> ;</t>
    </r>
  </si>
  <si>
    <t>Kupac</t>
  </si>
  <si>
    <t>P. A. Zdravlje</t>
  </si>
  <si>
    <t>P. A. Nović</t>
  </si>
  <si>
    <t>Eko Plan</t>
  </si>
  <si>
    <t>P. A Goldi</t>
  </si>
  <si>
    <t>Moj veterinar</t>
  </si>
  <si>
    <t>VA Dr Stajčić</t>
  </si>
  <si>
    <t>PA Vinčić</t>
  </si>
  <si>
    <t>PA Europan</t>
  </si>
  <si>
    <t>Simić</t>
  </si>
  <si>
    <t>Veterinarska klinika Novak</t>
  </si>
  <si>
    <t>Veterinarska ambulanta Lunja</t>
  </si>
  <si>
    <t>Poljo apoteke</t>
  </si>
  <si>
    <t>PA Semenka</t>
  </si>
  <si>
    <t>PA PlanPlus</t>
  </si>
  <si>
    <t>PA Ratar</t>
  </si>
  <si>
    <t>Poljoprivredna apoteka</t>
  </si>
  <si>
    <t>PA Jasen</t>
  </si>
  <si>
    <t>Zemljoradnja</t>
  </si>
  <si>
    <t>PA Euro vrt</t>
  </si>
  <si>
    <t>Tip partnera</t>
  </si>
  <si>
    <t>Tip partnera prema prometu</t>
  </si>
  <si>
    <t>Ime i prezime</t>
  </si>
  <si>
    <t>Matični broj</t>
  </si>
  <si>
    <t>Adresa</t>
  </si>
  <si>
    <t>Hanka Paldum</t>
  </si>
  <si>
    <t>Bulevar revolucije 22, Beograd</t>
  </si>
  <si>
    <t>Majke Jugovića 4, Banja Luka</t>
  </si>
  <si>
    <t>Mile Kitić</t>
  </si>
  <si>
    <t>74401 Osinja, Derventa</t>
  </si>
  <si>
    <t>Bulevar Prvog Maja 221, Zagreb</t>
  </si>
  <si>
    <t>Bora Dugić</t>
  </si>
  <si>
    <t>Ul. Čika Jove Zmaja 35, Kruševac</t>
  </si>
  <si>
    <t>Ul. Prvih mornara 12-03, Split</t>
  </si>
  <si>
    <t>Zdravko Čolić</t>
  </si>
  <si>
    <t>Ulica Plavih knjiga 221, Prijedor</t>
  </si>
  <si>
    <t xml:space="preserve">Mitar Mirić </t>
  </si>
  <si>
    <t>Ul. Prvog maja, 37, Sarajevo</t>
  </si>
  <si>
    <t>74441 Lupljanica donja, Žabari</t>
  </si>
  <si>
    <t>Dragana Mirković</t>
  </si>
  <si>
    <t>Trg ruža 56/A, Trebinje</t>
  </si>
  <si>
    <t>Ul. Primorska 61, Stomorska</t>
  </si>
  <si>
    <t>Svetlana Ražnjatović</t>
  </si>
  <si>
    <t>Ul. Novosadska 112, Novi Sad</t>
  </si>
  <si>
    <t xml:space="preserve">Splitska ulica br. 48, Osijek </t>
  </si>
  <si>
    <t>Sinan Sakić</t>
  </si>
  <si>
    <t>Ulica narodih pjevača 85, Podgorica</t>
  </si>
  <si>
    <t>Vera Matović</t>
  </si>
  <si>
    <t>Ulica Panonskih mornara 39, Beograd</t>
  </si>
  <si>
    <t>Zorica Brunclik</t>
  </si>
  <si>
    <t xml:space="preserve">29 004 Frankfurt, </t>
  </si>
  <si>
    <t>Ul. Izvođača pop muzike br. 30, Rijeka</t>
  </si>
  <si>
    <t>Toma Zdravković</t>
  </si>
  <si>
    <t>Nova Varoš 22, Banja Luka</t>
  </si>
  <si>
    <t>Ul. Arsena Dedića 60, Šibenik</t>
  </si>
  <si>
    <t>Željko Bebek</t>
  </si>
  <si>
    <t>Ul. Pravih rokera br. 91, Mostar</t>
  </si>
  <si>
    <t>Bojan Rajović</t>
  </si>
  <si>
    <t>Ul. Romantičnih pjesnika br. 112-A, Modriča</t>
  </si>
  <si>
    <t>Vesna Zmijanac</t>
  </si>
  <si>
    <t>Ul. Starih rokera br. 37, Knin</t>
  </si>
  <si>
    <t>Osman Hadžić</t>
  </si>
  <si>
    <t>Šolta, Treća ulica 27-1</t>
  </si>
  <si>
    <t>Naselje divnih glasova br. 21-A, Zvornik</t>
  </si>
  <si>
    <t>Kemal Monteno</t>
  </si>
  <si>
    <t>Ulica Krfska 72, Banja Luka</t>
  </si>
  <si>
    <t>Kemal Malovčić</t>
  </si>
  <si>
    <t>Haris Džinović</t>
  </si>
  <si>
    <t>Josipa Lisac</t>
  </si>
  <si>
    <t xml:space="preserve">Ulica Solunskog frona 11-3, Pula </t>
  </si>
  <si>
    <t>Dorđe Balašević</t>
  </si>
  <si>
    <t xml:space="preserve">Indira Vladić </t>
  </si>
  <si>
    <t>Oliver Dragojević</t>
  </si>
  <si>
    <t>Arsen Dedić</t>
  </si>
  <si>
    <t>Vladimir Savičić Čobi</t>
  </si>
  <si>
    <t>Ul. Novog pokreta br. 96, Sarajevo</t>
  </si>
  <si>
    <t>Vlado Georgijev</t>
  </si>
  <si>
    <t>Milić Vukašinović</t>
  </si>
  <si>
    <t>Neda Ukraden</t>
  </si>
  <si>
    <t>Индекс</t>
  </si>
  <si>
    <t>Презиме и име</t>
  </si>
  <si>
    <t>Aprilski rok</t>
  </si>
  <si>
    <t>Junski rok</t>
  </si>
  <si>
    <t>9260</t>
  </si>
  <si>
    <t>Аксентијевић Владимир</t>
  </si>
  <si>
    <t>9179</t>
  </si>
  <si>
    <t>Алексић Ђорђе</t>
  </si>
  <si>
    <t>9153</t>
  </si>
  <si>
    <t>Алексић Јовица</t>
  </si>
  <si>
    <t>9290</t>
  </si>
  <si>
    <t>Алексић Ненад</t>
  </si>
  <si>
    <t>9181</t>
  </si>
  <si>
    <t>Алишић Дамир</t>
  </si>
  <si>
    <t>9274</t>
  </si>
  <si>
    <t>Бабић Aљоша</t>
  </si>
  <si>
    <t>9162</t>
  </si>
  <si>
    <t>Бабић Мирко</t>
  </si>
  <si>
    <t>9225</t>
  </si>
  <si>
    <t>Бабић Никола</t>
  </si>
  <si>
    <t>9166</t>
  </si>
  <si>
    <t>Багић Владан</t>
  </si>
  <si>
    <t>9185</t>
  </si>
  <si>
    <t>Багић Новица</t>
  </si>
  <si>
    <t>9324</t>
  </si>
  <si>
    <t>Бајић Јана</t>
  </si>
  <si>
    <t>9226</t>
  </si>
  <si>
    <t>Бајић Николина</t>
  </si>
  <si>
    <t>9311</t>
  </si>
  <si>
    <t>Бакал Дејан</t>
  </si>
  <si>
    <t>9351</t>
  </si>
  <si>
    <t>Бањац Сања</t>
  </si>
  <si>
    <t>9249</t>
  </si>
  <si>
    <t>Берендика Невен</t>
  </si>
  <si>
    <t>9242</t>
  </si>
  <si>
    <t>Бјељац Срђан</t>
  </si>
  <si>
    <t>9237</t>
  </si>
  <si>
    <t>Благојевић Предраг</t>
  </si>
  <si>
    <t>9177</t>
  </si>
  <si>
    <t>Богдановић Данило</t>
  </si>
  <si>
    <t>9168</t>
  </si>
  <si>
    <t>Бојић Милован</t>
  </si>
  <si>
    <t>9206</t>
  </si>
  <si>
    <t>Борковић Дајана</t>
  </si>
  <si>
    <t>9286</t>
  </si>
  <si>
    <t>Брајић Никола</t>
  </si>
  <si>
    <t>9199</t>
  </si>
  <si>
    <t>Бубић Растко</t>
  </si>
  <si>
    <t>9232</t>
  </si>
  <si>
    <t>Будић Славко</t>
  </si>
  <si>
    <t>9248</t>
  </si>
  <si>
    <t>Буловић Петар</t>
  </si>
  <si>
    <t>9296</t>
  </si>
  <si>
    <t>Бунић Саша</t>
  </si>
  <si>
    <t>9349</t>
  </si>
  <si>
    <t>Вагурић Ивана</t>
  </si>
  <si>
    <t>9316</t>
  </si>
  <si>
    <t>Василић Александра</t>
  </si>
  <si>
    <t>9202</t>
  </si>
  <si>
    <t>Вељић Нада</t>
  </si>
  <si>
    <t>9230</t>
  </si>
  <si>
    <t>Видеканић Срђан</t>
  </si>
  <si>
    <t>9303</t>
  </si>
  <si>
    <t>Вођевић Николина</t>
  </si>
  <si>
    <t>9275</t>
  </si>
  <si>
    <t>Вокић Жељана</t>
  </si>
  <si>
    <t>9171</t>
  </si>
  <si>
    <t>Вујасин Костадин</t>
  </si>
  <si>
    <t>9227</t>
  </si>
  <si>
    <t>Вуковић Иван</t>
  </si>
  <si>
    <t>9257</t>
  </si>
  <si>
    <t>Гаврић Здравко</t>
  </si>
  <si>
    <t>9198</t>
  </si>
  <si>
    <t>Гаврић Радивоје</t>
  </si>
  <si>
    <t>9293</t>
  </si>
  <si>
    <t>Гајић Срећко</t>
  </si>
  <si>
    <t>9240</t>
  </si>
  <si>
    <t>Гогић Бобан</t>
  </si>
  <si>
    <t>9308</t>
  </si>
  <si>
    <t>Грабеж Андреа</t>
  </si>
  <si>
    <t>9313</t>
  </si>
  <si>
    <t>Гргић Сандра</t>
  </si>
  <si>
    <t>9300</t>
  </si>
  <si>
    <t>Грубор Милан</t>
  </si>
  <si>
    <t>9265</t>
  </si>
  <si>
    <t>Гуслов Тијана</t>
  </si>
  <si>
    <t>9346</t>
  </si>
  <si>
    <t>Давидивић Данијел</t>
  </si>
  <si>
    <t>9169</t>
  </si>
  <si>
    <t>Давидовић Стојан</t>
  </si>
  <si>
    <t>9197</t>
  </si>
  <si>
    <t>Девић Јован</t>
  </si>
  <si>
    <t>9221</t>
  </si>
  <si>
    <t>Делић Љубомир</t>
  </si>
  <si>
    <t>9252</t>
  </si>
  <si>
    <t>Деспот Дејан</t>
  </si>
  <si>
    <t>9271</t>
  </si>
  <si>
    <t>Дмитровић Јасминка</t>
  </si>
  <si>
    <t>9201</t>
  </si>
  <si>
    <t>Добраш Немања</t>
  </si>
  <si>
    <t>9209</t>
  </si>
  <si>
    <t>Драгољевић Борислав</t>
  </si>
  <si>
    <t>9264</t>
  </si>
  <si>
    <t>Дрљача Мирослава</t>
  </si>
  <si>
    <t>9250</t>
  </si>
  <si>
    <t>Дукић Наташа</t>
  </si>
  <si>
    <t>9288</t>
  </si>
  <si>
    <t>Дуроњић Немања</t>
  </si>
  <si>
    <t>9157</t>
  </si>
  <si>
    <t>Ђерић Младен</t>
  </si>
  <si>
    <t>9323</t>
  </si>
  <si>
    <t>Ђорђић Теодор</t>
  </si>
  <si>
    <t>9208</t>
  </si>
  <si>
    <t>Ђукановић Маринко</t>
  </si>
  <si>
    <t>9234</t>
  </si>
  <si>
    <t>Ђукановић Чедомир</t>
  </si>
  <si>
    <t>9188</t>
  </si>
  <si>
    <t>Ђурђевић Јовица</t>
  </si>
  <si>
    <t>9298</t>
  </si>
  <si>
    <t>Ђурић Зорица</t>
  </si>
  <si>
    <t>9155</t>
  </si>
  <si>
    <t>Ждрња Јован</t>
  </si>
  <si>
    <t>9190</t>
  </si>
  <si>
    <t>Живковић Младен</t>
  </si>
  <si>
    <t>9345</t>
  </si>
  <si>
    <t>Завишић Андријана</t>
  </si>
  <si>
    <t>9291</t>
  </si>
  <si>
    <t>Завишић Ранко</t>
  </si>
  <si>
    <t>9178</t>
  </si>
  <si>
    <t>Зељић Мирјана</t>
  </si>
  <si>
    <t>9180</t>
  </si>
  <si>
    <t>Злојутро Војо</t>
  </si>
  <si>
    <t>9158</t>
  </si>
  <si>
    <t>Игњић Мирка</t>
  </si>
  <si>
    <t>9236</t>
  </si>
  <si>
    <t>Илић Милош</t>
  </si>
  <si>
    <t>9263</t>
  </si>
  <si>
    <t>Јагодић Александар</t>
  </si>
  <si>
    <t>9254</t>
  </si>
  <si>
    <t>Јаковљевић Драган</t>
  </si>
  <si>
    <t>9289</t>
  </si>
  <si>
    <t>Јаковљевић Милана</t>
  </si>
  <si>
    <t>9270</t>
  </si>
  <si>
    <t>Јаковљевић Николина</t>
  </si>
  <si>
    <t>9285</t>
  </si>
  <si>
    <t>Јанковић Aлександар</t>
  </si>
  <si>
    <t>9224</t>
  </si>
  <si>
    <t>Јанковић Дејан</t>
  </si>
  <si>
    <t>9220</t>
  </si>
  <si>
    <t>Јанковић Тамара</t>
  </si>
  <si>
    <t>9211</t>
  </si>
  <si>
    <t>Јањић Владимир</t>
  </si>
  <si>
    <t>9183</t>
  </si>
  <si>
    <t>Јашаревић Аднан</t>
  </si>
  <si>
    <t>9217</t>
  </si>
  <si>
    <t>Јовановић Жељана</t>
  </si>
  <si>
    <t>9167</t>
  </si>
  <si>
    <t>Јовановић Петар</t>
  </si>
  <si>
    <t>9335</t>
  </si>
  <si>
    <t>Јовановић Славен</t>
  </si>
  <si>
    <t>9339</t>
  </si>
  <si>
    <t>Јовић Немања</t>
  </si>
  <si>
    <t>9295</t>
  </si>
  <si>
    <t>Јокановић Дејан</t>
  </si>
  <si>
    <t>9314</t>
  </si>
  <si>
    <t>Јолџић Свјетлана</t>
  </si>
  <si>
    <t>9266</t>
  </si>
  <si>
    <t>Јосиповић Марко</t>
  </si>
  <si>
    <t>9309</t>
  </si>
  <si>
    <t>Јуркић Дарија</t>
  </si>
  <si>
    <t>9321</t>
  </si>
  <si>
    <t>Каталина Ђорђе</t>
  </si>
  <si>
    <t>9161</t>
  </si>
  <si>
    <t>Кежић Дарко</t>
  </si>
  <si>
    <t>9194</t>
  </si>
  <si>
    <t>Керезовић Николина</t>
  </si>
  <si>
    <t>9306</t>
  </si>
  <si>
    <t>Кисин Давор</t>
  </si>
  <si>
    <t>9320</t>
  </si>
  <si>
    <t>Кнежевић Драган</t>
  </si>
  <si>
    <t>9186</t>
  </si>
  <si>
    <t>Кнежевић Немања</t>
  </si>
  <si>
    <t>9219</t>
  </si>
  <si>
    <t>Ковач Рада</t>
  </si>
  <si>
    <t>9338</t>
  </si>
  <si>
    <t>Ковачевић Петар</t>
  </si>
  <si>
    <t>9172</t>
  </si>
  <si>
    <t>Коруга Немања</t>
  </si>
  <si>
    <t>9305</t>
  </si>
  <si>
    <t>Краљевић Ненад</t>
  </si>
  <si>
    <t>9287</t>
  </si>
  <si>
    <t>Кржалић Џенан</t>
  </si>
  <si>
    <t>9328</t>
  </si>
  <si>
    <t>Кркљић Миланка</t>
  </si>
  <si>
    <t>9174</t>
  </si>
  <si>
    <t>Кузмановић Јовица</t>
  </si>
  <si>
    <t>9255</t>
  </si>
  <si>
    <t>Куртиновић Златка</t>
  </si>
  <si>
    <t>9175</t>
  </si>
  <si>
    <t>Лазић Дејан</t>
  </si>
  <si>
    <t>9319</t>
  </si>
  <si>
    <t>Лазић Милан</t>
  </si>
  <si>
    <t>9277</t>
  </si>
  <si>
    <t>Лајшић Бојан</t>
  </si>
  <si>
    <t>9235</t>
  </si>
  <si>
    <t>Лето Зоран</t>
  </si>
  <si>
    <t>9176</t>
  </si>
  <si>
    <t>Липовчић Дејан</t>
  </si>
  <si>
    <t>9343</t>
  </si>
  <si>
    <t>Лисица Милан</t>
  </si>
  <si>
    <t>9212</t>
  </si>
  <si>
    <t>Личанин Александар</t>
  </si>
  <si>
    <t>9228</t>
  </si>
  <si>
    <t>Лозанчић Ален</t>
  </si>
  <si>
    <t>9165</t>
  </si>
  <si>
    <t>Лукајић Ђорђе</t>
  </si>
  <si>
    <t>9245</t>
  </si>
  <si>
    <t>Лукач Марко</t>
  </si>
  <si>
    <t>9222</t>
  </si>
  <si>
    <t>Љубичић Ана</t>
  </si>
  <si>
    <t>9261</t>
  </si>
  <si>
    <t>Мајкић Јелена</t>
  </si>
  <si>
    <t>9205</t>
  </si>
  <si>
    <t>Мајкић Марко</t>
  </si>
  <si>
    <t>9231</t>
  </si>
  <si>
    <t>Максимовић Сузана</t>
  </si>
  <si>
    <t>9344</t>
  </si>
  <si>
    <t>Малешевић Тихомир</t>
  </si>
  <si>
    <t>9259</t>
  </si>
  <si>
    <t>Малић Лана</t>
  </si>
  <si>
    <t>9244</t>
  </si>
  <si>
    <t>Мандић Балша</t>
  </si>
  <si>
    <t>9279</t>
  </si>
  <si>
    <t>Мандић Борис</t>
  </si>
  <si>
    <t>9154</t>
  </si>
  <si>
    <t>Маринковић Јулија</t>
  </si>
  <si>
    <t>9187</t>
  </si>
  <si>
    <t>Марјановић Бранко</t>
  </si>
  <si>
    <t>9184</t>
  </si>
  <si>
    <t>Маркуљевић Драгана</t>
  </si>
  <si>
    <t>9325</t>
  </si>
  <si>
    <t>Матијевић Милена</t>
  </si>
  <si>
    <t>9284</t>
  </si>
  <si>
    <t>Мијатовић Милица</t>
  </si>
  <si>
    <t>9150</t>
  </si>
  <si>
    <t>Милић Данијела</t>
  </si>
  <si>
    <t>9258</t>
  </si>
  <si>
    <t>Милотић Синиша</t>
  </si>
  <si>
    <t>9347</t>
  </si>
  <si>
    <t>Миљуш Миленко</t>
  </si>
  <si>
    <t>9299</t>
  </si>
  <si>
    <t>Миодраговић Бојан</t>
  </si>
  <si>
    <t>9192</t>
  </si>
  <si>
    <t>Мирковић Никола</t>
  </si>
  <si>
    <t>9340</t>
  </si>
  <si>
    <t>Мисимовић Станислав</t>
  </si>
  <si>
    <t>9336</t>
  </si>
  <si>
    <t>Митевска Бранка</t>
  </si>
  <si>
    <t>9238</t>
  </si>
  <si>
    <t>Михајловић Анђела</t>
  </si>
  <si>
    <t>9294</t>
  </si>
  <si>
    <t>Мудреновић Ђорђе</t>
  </si>
  <si>
    <t>9273</t>
  </si>
  <si>
    <t>Мујкановић Мерима</t>
  </si>
  <si>
    <t>9267</t>
  </si>
  <si>
    <t>Нишић Николина</t>
  </si>
  <si>
    <t>9173</t>
  </si>
  <si>
    <t>Новаковић Бојан</t>
  </si>
  <si>
    <t>9330</t>
  </si>
  <si>
    <t>Новаковић Маја</t>
  </si>
  <si>
    <t>9312</t>
  </si>
  <si>
    <t>Ољача Жељко</t>
  </si>
  <si>
    <t>9233</t>
  </si>
  <si>
    <t>Опачић Данијела</t>
  </si>
  <si>
    <t>9214</t>
  </si>
  <si>
    <t>Остојић Милован</t>
  </si>
  <si>
    <t>9280</t>
  </si>
  <si>
    <t>Остојић Никола</t>
  </si>
  <si>
    <t>9151</t>
  </si>
  <si>
    <t>Павловић Татјана</t>
  </si>
  <si>
    <t>9326</t>
  </si>
  <si>
    <t>Панић Драгољуб</t>
  </si>
  <si>
    <t>9269</t>
  </si>
  <si>
    <t>Панић Мирко</t>
  </si>
  <si>
    <t>9301</t>
  </si>
  <si>
    <t>Панчић Мирослав</t>
  </si>
  <si>
    <t>9329</t>
  </si>
  <si>
    <t>Пејашиновић Драган</t>
  </si>
  <si>
    <t>9341</t>
  </si>
  <si>
    <t>Пердув Милан</t>
  </si>
  <si>
    <t>9331</t>
  </si>
  <si>
    <t>Петковић Сандра</t>
  </si>
  <si>
    <t>9241</t>
  </si>
  <si>
    <t>Петреш Јована</t>
  </si>
  <si>
    <t>9253</t>
  </si>
  <si>
    <t>Плавшић Мирослав</t>
  </si>
  <si>
    <t>9281</t>
  </si>
  <si>
    <t>Плавшић Огњен</t>
  </si>
  <si>
    <t>9322</t>
  </si>
  <si>
    <t>Поповић Александар</t>
  </si>
  <si>
    <t>9334</t>
  </si>
  <si>
    <t>Потајац Љубомир</t>
  </si>
  <si>
    <t>9348</t>
  </si>
  <si>
    <t>Пралица Миле</t>
  </si>
  <si>
    <t>9292</t>
  </si>
  <si>
    <t>Праштало Стефан</t>
  </si>
  <si>
    <t>9189</t>
  </si>
  <si>
    <t>Прлина Жељко</t>
  </si>
  <si>
    <t>9332</t>
  </si>
  <si>
    <t>Пупавац Стефан</t>
  </si>
  <si>
    <t>9193</t>
  </si>
  <si>
    <t>Радека Никола</t>
  </si>
  <si>
    <t>9297</t>
  </si>
  <si>
    <t>Радић Огњен</t>
  </si>
  <si>
    <t>9302</t>
  </si>
  <si>
    <t>Радочај Владимир</t>
  </si>
  <si>
    <t>9160</t>
  </si>
  <si>
    <t>Радуловић Никола</t>
  </si>
  <si>
    <t>9204</t>
  </si>
  <si>
    <t>Рађевић Дејан</t>
  </si>
  <si>
    <t>9191</t>
  </si>
  <si>
    <t>Ракита Данило</t>
  </si>
  <si>
    <t>9333</t>
  </si>
  <si>
    <t>Рачић Стефан</t>
  </si>
  <si>
    <t>9246</t>
  </si>
  <si>
    <t>Ристић Борка</t>
  </si>
  <si>
    <t>9283</t>
  </si>
  <si>
    <t>Рулић Драгана</t>
  </si>
  <si>
    <t>9243</t>
  </si>
  <si>
    <t>Руњо Јелена</t>
  </si>
  <si>
    <t>9159</t>
  </si>
  <si>
    <t>Савић Милош</t>
  </si>
  <si>
    <t>9170</t>
  </si>
  <si>
    <t>Савић Станимир</t>
  </si>
  <si>
    <t>9182</t>
  </si>
  <si>
    <t>Савић Стефан</t>
  </si>
  <si>
    <t>9350</t>
  </si>
  <si>
    <t>Симић Ристо</t>
  </si>
  <si>
    <t>9318</t>
  </si>
  <si>
    <t>Смиљић Николина</t>
  </si>
  <si>
    <t>9317</t>
  </si>
  <si>
    <t>Стајчић Жељко</t>
  </si>
  <si>
    <t>9223</t>
  </si>
  <si>
    <t>Стакић Горан</t>
  </si>
  <si>
    <t>9200</t>
  </si>
  <si>
    <t>Стевић Стефан</t>
  </si>
  <si>
    <t>9278</t>
  </si>
  <si>
    <t>Стојић Слађана</t>
  </si>
  <si>
    <t>9239</t>
  </si>
  <si>
    <t>Стојчевић Лука</t>
  </si>
  <si>
    <t>9229</t>
  </si>
  <si>
    <t>Стоканић Мирослав</t>
  </si>
  <si>
    <t>9327</t>
  </si>
  <si>
    <t>Ступар Борислав</t>
  </si>
  <si>
    <t>9213</t>
  </si>
  <si>
    <t>Ступар Данило</t>
  </si>
  <si>
    <t>9342</t>
  </si>
  <si>
    <t>Сукур Милош</t>
  </si>
  <si>
    <t>9215</t>
  </si>
  <si>
    <t>Томаш Ђорђе</t>
  </si>
  <si>
    <t>9307</t>
  </si>
  <si>
    <t>Томић Марко</t>
  </si>
  <si>
    <t>9256</t>
  </si>
  <si>
    <t>Трбојевић Синиша</t>
  </si>
  <si>
    <t>9195</t>
  </si>
  <si>
    <t>Тривковић Горан</t>
  </si>
  <si>
    <t>9268</t>
  </si>
  <si>
    <t>Трнинић Дајана</t>
  </si>
  <si>
    <t>9262</t>
  </si>
  <si>
    <t>Ћеклић Срђан</t>
  </si>
  <si>
    <t>9272</t>
  </si>
  <si>
    <t>Ћеранић Марко</t>
  </si>
  <si>
    <t>9207</t>
  </si>
  <si>
    <t>Ћорковић Далибор</t>
  </si>
  <si>
    <t>9282</t>
  </si>
  <si>
    <t>Ћосић Мирко</t>
  </si>
  <si>
    <t>9216</t>
  </si>
  <si>
    <t>Ћук Страхиња</t>
  </si>
  <si>
    <t>9164</t>
  </si>
  <si>
    <t>Ћућић Милица</t>
  </si>
  <si>
    <t>9163</t>
  </si>
  <si>
    <t>Усорац Јована</t>
  </si>
  <si>
    <t>9156</t>
  </si>
  <si>
    <t>Цвијић Мићо</t>
  </si>
  <si>
    <t>9196</t>
  </si>
  <si>
    <t>Цвјетковић Раде</t>
  </si>
  <si>
    <t>9218</t>
  </si>
  <si>
    <t>Цоцић Виктор</t>
  </si>
  <si>
    <t>9251</t>
  </si>
  <si>
    <t>Чикић Немања</t>
  </si>
  <si>
    <t>9310</t>
  </si>
  <si>
    <t>Чолић Дејан</t>
  </si>
  <si>
    <t>9315</t>
  </si>
  <si>
    <t>Чулић Жељка</t>
  </si>
  <si>
    <t>9276</t>
  </si>
  <si>
    <t>Шавија Марија</t>
  </si>
  <si>
    <t>9203</t>
  </si>
  <si>
    <t>Шкорић Саша</t>
  </si>
  <si>
    <t>9247</t>
  </si>
  <si>
    <t>Шкоро Александра</t>
  </si>
  <si>
    <t>9337</t>
  </si>
  <si>
    <t>Шкрбић Дајана</t>
  </si>
  <si>
    <t>9210</t>
  </si>
  <si>
    <t>Шкрбић Јована</t>
  </si>
  <si>
    <t>9304</t>
  </si>
  <si>
    <t>Шурлан Борис</t>
  </si>
  <si>
    <t>9152</t>
  </si>
  <si>
    <t>Шушак Родољуб</t>
  </si>
  <si>
    <t>Потпис:_____________________</t>
  </si>
  <si>
    <t>ZAPISNIK IZ STUDENTSKE SLUŽBE</t>
  </si>
  <si>
    <t>Šifra artikla</t>
  </si>
  <si>
    <t>Opis artikla</t>
  </si>
  <si>
    <t>Cijena</t>
  </si>
  <si>
    <t>Akcija</t>
  </si>
  <si>
    <t>Artikal br. 1</t>
  </si>
  <si>
    <t>Artikal br. 2</t>
  </si>
  <si>
    <t>Artikal br. 3</t>
  </si>
  <si>
    <t>Artikal br. 4</t>
  </si>
  <si>
    <t>Artikal br. 5</t>
  </si>
  <si>
    <t>Artikal br. 6</t>
  </si>
  <si>
    <t>Artikal br. 7</t>
  </si>
  <si>
    <t>Artikal br. 8</t>
  </si>
  <si>
    <t>Artikal br. 9</t>
  </si>
  <si>
    <t>Artikal br. 10</t>
  </si>
  <si>
    <t>Artikal br. 11</t>
  </si>
  <si>
    <t>Artikal br. 12</t>
  </si>
  <si>
    <t>Artikal br. 13</t>
  </si>
  <si>
    <t>Artikal br. 14</t>
  </si>
  <si>
    <t>Artikal br. 15</t>
  </si>
  <si>
    <t>Artikal br. 16</t>
  </si>
  <si>
    <t>Artikal br. 17</t>
  </si>
  <si>
    <t>Artikal br. 18</t>
  </si>
  <si>
    <t>Artikal br. 19</t>
  </si>
  <si>
    <t>Artikal br. 20</t>
  </si>
  <si>
    <t>Artikal br. 21</t>
  </si>
  <si>
    <t>Artikal br. 22</t>
  </si>
  <si>
    <t>Artikal br. 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</si>
</sst>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201A]dd\.mm\.yyyy;@"/>
  </numFmts>
  <fonts count="22"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b/>
      <sz val="12"/>
      <color rgb="FFFF0000"/>
      <name val="Calibri"/>
      <family val="2"/>
      <scheme val="minor"/>
    </font>
    <font>
      <b/>
      <sz val="11"/>
      <color rgb="FFFF0000"/>
      <name val="Calibri"/>
      <family val="2"/>
      <scheme val="minor"/>
    </font>
    <font>
      <b/>
      <sz val="12"/>
      <color rgb="FF5F8740"/>
      <name val="Calibri"/>
      <family val="2"/>
      <scheme val="minor"/>
    </font>
    <font>
      <b/>
      <i/>
      <sz val="12"/>
      <color rgb="FF5F8740"/>
      <name val="Calibri"/>
      <family val="2"/>
      <scheme val="minor"/>
    </font>
    <font>
      <sz val="12"/>
      <color theme="1"/>
      <name val="Calibri"/>
      <family val="2"/>
      <scheme val="minor"/>
    </font>
    <font>
      <b/>
      <sz val="14"/>
      <color theme="1"/>
      <name val="Calibri"/>
      <family val="2"/>
      <scheme val="minor"/>
    </font>
    <font>
      <b/>
      <sz val="12"/>
      <color theme="1"/>
      <name val="Calibri"/>
      <family val="2"/>
      <charset val="238"/>
      <scheme val="minor"/>
    </font>
    <font>
      <b/>
      <sz val="12"/>
      <color rgb="FFFF0000"/>
      <name val="Calibri"/>
      <family val="2"/>
      <charset val="238"/>
      <scheme val="minor"/>
    </font>
    <font>
      <sz val="11"/>
      <color rgb="FF7030A0"/>
      <name val="Calibri"/>
      <family val="2"/>
      <scheme val="minor"/>
    </font>
    <font>
      <b/>
      <sz val="14"/>
      <color rgb="FF7030A0"/>
      <name val="Calibri"/>
      <family val="2"/>
      <charset val="238"/>
      <scheme val="minor"/>
    </font>
    <font>
      <b/>
      <sz val="14"/>
      <color theme="1"/>
      <name val="Calibri"/>
      <family val="2"/>
      <charset val="238"/>
      <scheme val="minor"/>
    </font>
    <font>
      <b/>
      <sz val="16"/>
      <color rgb="FFFF0000"/>
      <name val="Calibri"/>
      <family val="2"/>
      <charset val="238"/>
      <scheme val="minor"/>
    </font>
    <font>
      <b/>
      <sz val="14"/>
      <color rgb="FF00B050"/>
      <name val="Calibri"/>
      <family val="2"/>
      <scheme val="minor"/>
    </font>
    <font>
      <sz val="10"/>
      <name val="Arial"/>
      <family val="2"/>
    </font>
    <font>
      <sz val="12"/>
      <name val="Times New Roman"/>
      <family val="1"/>
    </font>
    <font>
      <sz val="9"/>
      <name val="Arial"/>
      <family val="2"/>
    </font>
    <font>
      <sz val="11"/>
      <color theme="1"/>
      <name val="Calibri"/>
      <family val="2"/>
      <charset val="238"/>
      <scheme val="minor"/>
    </font>
    <font>
      <b/>
      <sz val="9"/>
      <color indexed="81"/>
      <name val="Tahoma"/>
      <charset val="1"/>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66"/>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7" fillId="0" borderId="0"/>
    <xf numFmtId="0" fontId="20" fillId="0" borderId="0"/>
  </cellStyleXfs>
  <cellXfs count="94">
    <xf numFmtId="0" fontId="0" fillId="0" borderId="0" xfId="0"/>
    <xf numFmtId="0" fontId="0" fillId="0" borderId="1" xfId="0" applyBorder="1"/>
    <xf numFmtId="14" fontId="0" fillId="0" borderId="0" xfId="0" applyNumberFormat="1"/>
    <xf numFmtId="0" fontId="1" fillId="0" borderId="0" xfId="0" applyFont="1"/>
    <xf numFmtId="0" fontId="0" fillId="0" borderId="0" xfId="0" applyNumberFormat="1"/>
    <xf numFmtId="0" fontId="0" fillId="0" borderId="0" xfId="0" applyAlignment="1">
      <alignment horizontal="left"/>
    </xf>
    <xf numFmtId="0" fontId="0" fillId="0" borderId="0" xfId="0"/>
    <xf numFmtId="0" fontId="0" fillId="0" borderId="0" xfId="0"/>
    <xf numFmtId="0" fontId="0" fillId="0" borderId="0" xfId="0"/>
    <xf numFmtId="0" fontId="4" fillId="0" borderId="0" xfId="0" applyFont="1"/>
    <xf numFmtId="9" fontId="0" fillId="0" borderId="1" xfId="0" applyNumberFormat="1" applyBorder="1"/>
    <xf numFmtId="0" fontId="0" fillId="2" borderId="1" xfId="0" applyFill="1" applyBorder="1" applyAlignment="1">
      <alignment horizontal="center" vertical="center"/>
    </xf>
    <xf numFmtId="0" fontId="0" fillId="0" borderId="0" xfId="0"/>
    <xf numFmtId="0" fontId="0" fillId="0" borderId="0" xfId="0"/>
    <xf numFmtId="0" fontId="0" fillId="0" borderId="2" xfId="0" applyFill="1" applyBorder="1" applyAlignment="1">
      <alignment horizontal="left" vertical="center"/>
    </xf>
    <xf numFmtId="0" fontId="0" fillId="2" borderId="0" xfId="0" applyFill="1"/>
    <xf numFmtId="0" fontId="9" fillId="0" borderId="0" xfId="0" applyFont="1"/>
    <xf numFmtId="0" fontId="0" fillId="0" borderId="0" xfId="0"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3" borderId="1" xfId="0" applyFont="1" applyFill="1" applyBorder="1" applyAlignment="1">
      <alignment horizontal="center" vertical="center" wrapText="1"/>
    </xf>
    <xf numFmtId="0" fontId="0" fillId="0" borderId="0" xfId="0" applyAlignment="1">
      <alignment wrapText="1"/>
    </xf>
    <xf numFmtId="3" fontId="0" fillId="0" borderId="0" xfId="0" applyNumberFormat="1"/>
    <xf numFmtId="0" fontId="11" fillId="0" borderId="0" xfId="0" applyFont="1"/>
    <xf numFmtId="0" fontId="13" fillId="0" borderId="0" xfId="0" applyFont="1"/>
    <xf numFmtId="0" fontId="14" fillId="0" borderId="0" xfId="0" applyFont="1"/>
    <xf numFmtId="0" fontId="15" fillId="0" borderId="0" xfId="0" applyFont="1" applyFill="1"/>
    <xf numFmtId="0" fontId="0" fillId="12" borderId="1" xfId="0" applyFill="1" applyBorder="1"/>
    <xf numFmtId="0" fontId="0" fillId="0" borderId="0" xfId="0" applyAlignment="1">
      <alignment horizontal="center" vertical="center"/>
    </xf>
    <xf numFmtId="0" fontId="0" fillId="0" borderId="0" xfId="0" pivotButton="1"/>
    <xf numFmtId="164" fontId="0" fillId="0" borderId="0" xfId="0" applyNumberFormat="1"/>
    <xf numFmtId="0" fontId="1" fillId="0" borderId="0" xfId="0" applyFont="1" applyAlignment="1">
      <alignment wrapText="1"/>
    </xf>
    <xf numFmtId="1" fontId="1" fillId="0" borderId="0" xfId="0" applyNumberFormat="1" applyFont="1" applyAlignment="1">
      <alignment wrapText="1"/>
    </xf>
    <xf numFmtId="1" fontId="0" fillId="0" borderId="0" xfId="0" applyNumberFormat="1" applyAlignment="1">
      <alignment wrapText="1"/>
    </xf>
    <xf numFmtId="0" fontId="1" fillId="0" borderId="1" xfId="0" applyFont="1" applyBorder="1" applyAlignment="1">
      <alignment horizontal="center" wrapText="1"/>
    </xf>
    <xf numFmtId="1" fontId="1" fillId="0" borderId="1" xfId="0" applyNumberFormat="1" applyFont="1" applyBorder="1" applyAlignment="1">
      <alignment horizontal="center"/>
    </xf>
    <xf numFmtId="0" fontId="1" fillId="0" borderId="1" xfId="0" applyFont="1" applyBorder="1" applyAlignment="1">
      <alignment horizontal="center"/>
    </xf>
    <xf numFmtId="1" fontId="0" fillId="0" borderId="0" xfId="0" applyNumberFormat="1"/>
    <xf numFmtId="0" fontId="0" fillId="0" borderId="0" xfId="0" applyFill="1"/>
    <xf numFmtId="0" fontId="0" fillId="0" borderId="0" xfId="0" applyFill="1" applyAlignment="1">
      <alignment wrapText="1"/>
    </xf>
    <xf numFmtId="0" fontId="17" fillId="0" borderId="7" xfId="1" applyBorder="1" applyAlignment="1">
      <alignment vertical="center"/>
    </xf>
    <xf numFmtId="0" fontId="17" fillId="0" borderId="8" xfId="1" applyBorder="1" applyAlignment="1">
      <alignment horizontal="center" vertical="center"/>
    </xf>
    <xf numFmtId="0" fontId="17" fillId="0" borderId="9" xfId="1" applyBorder="1" applyAlignment="1">
      <alignment horizontal="center" vertical="center"/>
    </xf>
    <xf numFmtId="0" fontId="17" fillId="0" borderId="10" xfId="1" applyBorder="1" applyAlignment="1">
      <alignment horizontal="center" vertical="center" textRotation="90"/>
    </xf>
    <xf numFmtId="0" fontId="17" fillId="0" borderId="0" xfId="1"/>
    <xf numFmtId="0" fontId="17" fillId="0" borderId="0" xfId="1" applyAlignment="1">
      <alignment vertical="center"/>
    </xf>
    <xf numFmtId="0" fontId="18" fillId="0" borderId="1" xfId="1" applyFont="1" applyBorder="1" applyAlignment="1">
      <alignment horizontal="center"/>
    </xf>
    <xf numFmtId="0" fontId="17" fillId="0" borderId="1" xfId="1" applyBorder="1"/>
    <xf numFmtId="0" fontId="17" fillId="0" borderId="11" xfId="1" applyBorder="1"/>
    <xf numFmtId="0" fontId="17" fillId="0" borderId="12" xfId="1" applyBorder="1" applyAlignment="1">
      <alignment horizontal="center" vertical="center"/>
    </xf>
    <xf numFmtId="0" fontId="17" fillId="0" borderId="12" xfId="1" applyBorder="1" applyAlignment="1">
      <alignment horizontal="center"/>
    </xf>
    <xf numFmtId="49" fontId="17" fillId="0" borderId="5" xfId="1" applyNumberFormat="1" applyBorder="1" applyAlignment="1">
      <alignment horizontal="center" vertical="center"/>
    </xf>
    <xf numFmtId="0" fontId="17" fillId="0" borderId="12" xfId="1" applyBorder="1"/>
    <xf numFmtId="0" fontId="17" fillId="0" borderId="13" xfId="1" applyFont="1" applyBorder="1"/>
    <xf numFmtId="0" fontId="17" fillId="0" borderId="7" xfId="1" applyFont="1" applyBorder="1"/>
    <xf numFmtId="0" fontId="17" fillId="0" borderId="14" xfId="1" applyBorder="1"/>
    <xf numFmtId="0" fontId="17" fillId="0" borderId="14" xfId="1" applyBorder="1" applyAlignment="1">
      <alignment horizontal="center" vertical="center"/>
    </xf>
    <xf numFmtId="0" fontId="17" fillId="0" borderId="14" xfId="1" applyBorder="1" applyAlignment="1">
      <alignment horizontal="center"/>
    </xf>
    <xf numFmtId="0" fontId="17" fillId="0" borderId="15" xfId="1" applyBorder="1"/>
    <xf numFmtId="0" fontId="17" fillId="0" borderId="16" xfId="1" applyFont="1" applyBorder="1"/>
    <xf numFmtId="0" fontId="17" fillId="0" borderId="17" xfId="1" applyBorder="1"/>
    <xf numFmtId="0" fontId="17" fillId="0" borderId="17" xfId="1" applyBorder="1" applyAlignment="1">
      <alignment horizontal="center" vertical="center"/>
    </xf>
    <xf numFmtId="0" fontId="17" fillId="0" borderId="17" xfId="1" applyBorder="1" applyAlignment="1">
      <alignment horizontal="center"/>
    </xf>
    <xf numFmtId="0" fontId="17" fillId="0" borderId="18" xfId="1" applyBorder="1"/>
    <xf numFmtId="0" fontId="19" fillId="0" borderId="0" xfId="1" applyFont="1"/>
    <xf numFmtId="0" fontId="17" fillId="0" borderId="0" xfId="1" applyAlignment="1">
      <alignment horizontal="center" vertical="center"/>
    </xf>
    <xf numFmtId="0" fontId="17" fillId="0" borderId="0" xfId="1" applyAlignment="1">
      <alignment horizontal="center"/>
    </xf>
    <xf numFmtId="0" fontId="17" fillId="0" borderId="0" xfId="1" applyAlignment="1">
      <alignment horizontal="left"/>
    </xf>
    <xf numFmtId="1" fontId="0" fillId="0" borderId="1" xfId="0" applyNumberFormat="1" applyBorder="1"/>
    <xf numFmtId="0" fontId="0" fillId="3" borderId="0" xfId="0" applyFill="1" applyBorder="1"/>
    <xf numFmtId="0" fontId="0" fillId="0" borderId="0" xfId="0" applyAlignment="1">
      <alignment horizontal="left" indent="1"/>
    </xf>
    <xf numFmtId="0" fontId="6"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center"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5" borderId="0" xfId="0" applyFont="1" applyFill="1" applyAlignment="1">
      <alignment horizontal="left" vertical="top" wrapText="1"/>
    </xf>
    <xf numFmtId="0" fontId="10" fillId="6" borderId="1" xfId="0" applyFont="1" applyFill="1" applyBorder="1" applyAlignment="1">
      <alignment horizontal="left" vertical="top" wrapText="1"/>
    </xf>
    <xf numFmtId="0" fontId="0" fillId="0" borderId="1" xfId="0" applyBorder="1" applyAlignment="1">
      <alignment horizontal="left" vertical="center"/>
    </xf>
    <xf numFmtId="0" fontId="0" fillId="6" borderId="0" xfId="0" applyFill="1" applyAlignment="1">
      <alignment horizontal="left" vertical="top" wrapText="1"/>
    </xf>
    <xf numFmtId="0" fontId="0" fillId="11" borderId="0" xfId="0" applyFill="1" applyAlignment="1">
      <alignment horizontal="left" vertical="top"/>
    </xf>
    <xf numFmtId="0" fontId="12" fillId="6"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9" borderId="6" xfId="0" applyFill="1" applyBorder="1" applyAlignment="1">
      <alignment horizontal="left" vertical="top" wrapText="1"/>
    </xf>
    <xf numFmtId="0" fontId="0" fillId="10" borderId="0" xfId="0" applyFill="1" applyAlignment="1">
      <alignment horizontal="left" vertical="top"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center"/>
    </xf>
  </cellXfs>
  <cellStyles count="3">
    <cellStyle name="Normal" xfId="0" builtinId="0"/>
    <cellStyle name="Normal 2" xfId="1"/>
    <cellStyle name="Normal 3" xfId="2"/>
  </cellStyles>
  <dxfs count="1">
    <dxf>
      <font>
        <condense val="0"/>
        <extend val="0"/>
        <color rgb="FF9C0006"/>
      </font>
      <fill>
        <patternFill>
          <bgColor rgb="FFFFC7CE"/>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1"/>
            <c:pt idx="0">
              <c:v>Zadovoljstvo gledalaca prema starosnim grupama</c:v>
            </c:pt>
          </c:strCache>
        </c:strRef>
      </c:tx>
      <c:layout/>
      <c:overlay val="0"/>
      <c:txPr>
        <a:bodyPr/>
        <a:lstStyle/>
        <a:p>
          <a:pPr>
            <a:defRPr lang="en-US" sz="1100"/>
          </a:pPr>
          <a:endParaRPr lang="en-US"/>
        </a:p>
      </c:txPr>
    </c:title>
    <c:autoTitleDeleted val="0"/>
    <c:plotArea>
      <c:layout/>
      <c:lineChart>
        <c:grouping val="standard"/>
        <c:varyColors val="0"/>
        <c:ser>
          <c:idx val="0"/>
          <c:order val="0"/>
          <c:tx>
            <c:strRef>
              <c:f>'Grafikoni i teorija'!$C$22</c:f>
              <c:strCache>
                <c:ptCount val="1"/>
                <c:pt idx="0">
                  <c:v>&lt;25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mooth val="0"/>
        </c:ser>
        <c:ser>
          <c:idx val="1"/>
          <c:order val="1"/>
          <c:tx>
            <c:strRef>
              <c:f>'Grafikoni i teorija'!$D$22</c:f>
              <c:strCache>
                <c:ptCount val="1"/>
                <c:pt idx="0">
                  <c:v>25-45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mooth val="0"/>
        </c:ser>
        <c:ser>
          <c:idx val="2"/>
          <c:order val="2"/>
          <c:tx>
            <c:strRef>
              <c:f>'Grafikoni i teorija'!$E$22</c:f>
              <c:strCache>
                <c:ptCount val="1"/>
                <c:pt idx="0">
                  <c:v>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mooth val="0"/>
        </c:ser>
        <c:dLbls>
          <c:showLegendKey val="0"/>
          <c:showVal val="0"/>
          <c:showCatName val="0"/>
          <c:showSerName val="0"/>
          <c:showPercent val="0"/>
          <c:showBubbleSize val="0"/>
        </c:dLbls>
        <c:marker val="1"/>
        <c:smooth val="0"/>
        <c:axId val="104568704"/>
        <c:axId val="104574976"/>
      </c:lineChart>
      <c:catAx>
        <c:axId val="104568704"/>
        <c:scaling>
          <c:orientation val="minMax"/>
        </c:scaling>
        <c:delete val="0"/>
        <c:axPos val="b"/>
        <c:title>
          <c:tx>
            <c:rich>
              <a:bodyPr/>
              <a:lstStyle/>
              <a:p>
                <a:pPr>
                  <a:defRPr lang="en-US"/>
                </a:pPr>
                <a:r>
                  <a:rPr lang="en-US"/>
                  <a:t>Zadovoljstvo gledalaca</a:t>
                </a:r>
              </a:p>
            </c:rich>
          </c:tx>
          <c:layout/>
          <c:overlay val="0"/>
        </c:title>
        <c:majorTickMark val="none"/>
        <c:minorTickMark val="none"/>
        <c:tickLblPos val="nextTo"/>
        <c:txPr>
          <a:bodyPr/>
          <a:lstStyle/>
          <a:p>
            <a:pPr>
              <a:defRPr lang="en-US"/>
            </a:pPr>
            <a:endParaRPr lang="en-US"/>
          </a:p>
        </c:txPr>
        <c:crossAx val="104574976"/>
        <c:crosses val="autoZero"/>
        <c:auto val="1"/>
        <c:lblAlgn val="ctr"/>
        <c:lblOffset val="100"/>
        <c:noMultiLvlLbl val="0"/>
      </c:catAx>
      <c:valAx>
        <c:axId val="104574976"/>
        <c:scaling>
          <c:orientation val="minMax"/>
        </c:scaling>
        <c:delete val="0"/>
        <c:axPos val="l"/>
        <c:majorGridlines/>
        <c:numFmt formatCode="0%" sourceLinked="1"/>
        <c:majorTickMark val="none"/>
        <c:minorTickMark val="none"/>
        <c:tickLblPos val="nextTo"/>
        <c:txPr>
          <a:bodyPr/>
          <a:lstStyle/>
          <a:p>
            <a:pPr>
              <a:defRPr lang="en-US"/>
            </a:pPr>
            <a:endParaRPr lang="en-US"/>
          </a:p>
        </c:txPr>
        <c:crossAx val="104568704"/>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1"/>
            <c:pt idx="0">
              <c:v>Zadovoljstvo gledalaca prema starosnim grupama</c:v>
            </c:pt>
          </c:strCache>
        </c:strRef>
      </c:tx>
      <c:layout/>
      <c:overlay val="0"/>
      <c:txPr>
        <a:bodyPr/>
        <a:lstStyle/>
        <a:p>
          <a:pPr>
            <a:defRPr lang="en-US" sz="1100"/>
          </a:pPr>
          <a:endParaRPr lang="en-US"/>
        </a:p>
      </c:txPr>
    </c:title>
    <c:autoTitleDeleted val="0"/>
    <c:plotArea>
      <c:layout/>
      <c:barChart>
        <c:barDir val="col"/>
        <c:grouping val="clustered"/>
        <c:varyColors val="0"/>
        <c:ser>
          <c:idx val="0"/>
          <c:order val="0"/>
          <c:tx>
            <c:strRef>
              <c:f>'Grafikoni i teorija'!$C$22</c:f>
              <c:strCache>
                <c:ptCount val="1"/>
                <c:pt idx="0">
                  <c:v>&lt;25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dLbls>
        <c:gapWidth val="150"/>
        <c:axId val="105317888"/>
        <c:axId val="105319424"/>
      </c:barChart>
      <c:catAx>
        <c:axId val="105317888"/>
        <c:scaling>
          <c:orientation val="minMax"/>
        </c:scaling>
        <c:delete val="0"/>
        <c:axPos val="b"/>
        <c:majorTickMark val="none"/>
        <c:minorTickMark val="none"/>
        <c:tickLblPos val="nextTo"/>
        <c:txPr>
          <a:bodyPr/>
          <a:lstStyle/>
          <a:p>
            <a:pPr>
              <a:defRPr lang="en-US"/>
            </a:pPr>
            <a:endParaRPr lang="en-US"/>
          </a:p>
        </c:txPr>
        <c:crossAx val="105319424"/>
        <c:crosses val="autoZero"/>
        <c:auto val="1"/>
        <c:lblAlgn val="ctr"/>
        <c:lblOffset val="100"/>
        <c:noMultiLvlLbl val="0"/>
      </c:catAx>
      <c:valAx>
        <c:axId val="105319424"/>
        <c:scaling>
          <c:orientation val="minMax"/>
        </c:scaling>
        <c:delete val="0"/>
        <c:axPos val="l"/>
        <c:majorGridlines/>
        <c:numFmt formatCode="0%" sourceLinked="1"/>
        <c:majorTickMark val="none"/>
        <c:minorTickMark val="none"/>
        <c:tickLblPos val="nextTo"/>
        <c:txPr>
          <a:bodyPr/>
          <a:lstStyle/>
          <a:p>
            <a:pPr>
              <a:defRPr lang="en-US"/>
            </a:pPr>
            <a:endParaRPr lang="en-US"/>
          </a:p>
        </c:txPr>
        <c:crossAx val="105317888"/>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100"/>
            </a:pPr>
            <a:r>
              <a:rPr lang="en-US"/>
              <a:t>Zadovoljstvo gledalaca u starosnoj grupi &lt;25</a:t>
            </a:r>
          </a:p>
        </c:rich>
      </c:tx>
      <c:layout/>
      <c:overlay val="0"/>
    </c:title>
    <c:autoTitleDeleted val="0"/>
    <c:plotArea>
      <c:layout/>
      <c:pieChart>
        <c:varyColors val="1"/>
        <c:ser>
          <c:idx val="0"/>
          <c:order val="0"/>
          <c:tx>
            <c:strRef>
              <c:f>'Grafikoni i teorija'!$C$22</c:f>
              <c:strCache>
                <c:ptCount val="1"/>
                <c:pt idx="0">
                  <c:v>&lt;25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a:defRPr lang="en-US"/>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1"/>
            <c:pt idx="0">
              <c:v>Zadovoljstvo gledalaca prema starosnim grupama</c:v>
            </c:pt>
          </c:strCache>
        </c:strRef>
      </c:tx>
      <c:layout/>
      <c:overlay val="0"/>
      <c:txPr>
        <a:bodyPr/>
        <a:lstStyle/>
        <a:p>
          <a:pPr>
            <a:defRPr lang="en-US" sz="1100"/>
          </a:pPr>
          <a:endParaRPr lang="en-US"/>
        </a:p>
      </c:txPr>
    </c:title>
    <c:autoTitleDeleted val="0"/>
    <c:plotArea>
      <c:layout/>
      <c:barChart>
        <c:barDir val="bar"/>
        <c:grouping val="clustered"/>
        <c:varyColors val="0"/>
        <c:ser>
          <c:idx val="0"/>
          <c:order val="0"/>
          <c:tx>
            <c:strRef>
              <c:f>'Grafikoni i teorija'!$C$22</c:f>
              <c:strCache>
                <c:ptCount val="1"/>
                <c:pt idx="0">
                  <c:v>&lt;25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dLbls>
        <c:gapWidth val="150"/>
        <c:axId val="105378560"/>
        <c:axId val="105380096"/>
      </c:barChart>
      <c:catAx>
        <c:axId val="105378560"/>
        <c:scaling>
          <c:orientation val="minMax"/>
        </c:scaling>
        <c:delete val="0"/>
        <c:axPos val="l"/>
        <c:majorTickMark val="none"/>
        <c:minorTickMark val="none"/>
        <c:tickLblPos val="nextTo"/>
        <c:txPr>
          <a:bodyPr/>
          <a:lstStyle/>
          <a:p>
            <a:pPr>
              <a:defRPr lang="en-US"/>
            </a:pPr>
            <a:endParaRPr lang="en-US"/>
          </a:p>
        </c:txPr>
        <c:crossAx val="105380096"/>
        <c:crosses val="autoZero"/>
        <c:auto val="1"/>
        <c:lblAlgn val="ctr"/>
        <c:lblOffset val="100"/>
        <c:noMultiLvlLbl val="0"/>
      </c:catAx>
      <c:valAx>
        <c:axId val="105380096"/>
        <c:scaling>
          <c:orientation val="minMax"/>
        </c:scaling>
        <c:delete val="0"/>
        <c:axPos val="b"/>
        <c:majorGridlines/>
        <c:numFmt formatCode="0%" sourceLinked="1"/>
        <c:majorTickMark val="none"/>
        <c:minorTickMark val="none"/>
        <c:tickLblPos val="nextTo"/>
        <c:txPr>
          <a:bodyPr/>
          <a:lstStyle/>
          <a:p>
            <a:pPr>
              <a:defRPr lang="en-US"/>
            </a:pPr>
            <a:endParaRPr lang="en-US"/>
          </a:p>
        </c:txPr>
        <c:crossAx val="105378560"/>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1"/>
            <c:pt idx="0">
              <c:v>Zadovoljstvo gledalaca prema starosnim grupama</c:v>
            </c:pt>
          </c:strCache>
        </c:strRef>
      </c:tx>
      <c:layout/>
      <c:overlay val="0"/>
    </c:title>
    <c:autoTitleDeleted val="0"/>
    <c:plotArea>
      <c:layout/>
      <c:barChart>
        <c:barDir val="col"/>
        <c:grouping val="clustered"/>
        <c:varyColors val="0"/>
        <c:ser>
          <c:idx val="0"/>
          <c:order val="0"/>
          <c:tx>
            <c:strRef>
              <c:f>'Grafikoni i teorija'!$C$22</c:f>
              <c:strCache>
                <c:ptCount val="1"/>
                <c:pt idx="0">
                  <c:v>&lt;25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dLbls>
        <c:gapWidth val="150"/>
        <c:axId val="106760064"/>
        <c:axId val="106761600"/>
      </c:barChart>
      <c:catAx>
        <c:axId val="106760064"/>
        <c:scaling>
          <c:orientation val="minMax"/>
        </c:scaling>
        <c:delete val="0"/>
        <c:axPos val="b"/>
        <c:majorTickMark val="out"/>
        <c:minorTickMark val="none"/>
        <c:tickLblPos val="nextTo"/>
        <c:crossAx val="106761600"/>
        <c:crosses val="autoZero"/>
        <c:auto val="1"/>
        <c:lblAlgn val="ctr"/>
        <c:lblOffset val="100"/>
        <c:noMultiLvlLbl val="0"/>
      </c:catAx>
      <c:valAx>
        <c:axId val="106761600"/>
        <c:scaling>
          <c:orientation val="minMax"/>
        </c:scaling>
        <c:delete val="0"/>
        <c:axPos val="l"/>
        <c:majorGridlines/>
        <c:numFmt formatCode="0%" sourceLinked="1"/>
        <c:majorTickMark val="out"/>
        <c:minorTickMark val="none"/>
        <c:tickLblPos val="nextTo"/>
        <c:crossAx val="106760064"/>
        <c:crosses val="autoZero"/>
        <c:crossBetween val="between"/>
      </c:valAx>
    </c:plotArea>
    <c:legend>
      <c:legendPos val="r"/>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1"/>
    </mc:Choice>
    <mc:Fallback>
      <c:style val="41"/>
    </mc:Fallback>
  </mc:AlternateContent>
  <c:chart>
    <c:title>
      <c:tx>
        <c:rich>
          <a:bodyPr/>
          <a:lstStyle/>
          <a:p>
            <a:pPr>
              <a:defRPr lang="en-US" sz="1100"/>
            </a:pPr>
            <a:r>
              <a:rPr lang="en-US" sz="1100"/>
              <a:t>Moj prvi grafikon</a:t>
            </a:r>
          </a:p>
        </c:rich>
      </c:tx>
      <c:layout/>
      <c:overlay val="1"/>
    </c:title>
    <c:autoTitleDeleted val="0"/>
    <c:view3D>
      <c:rotX val="15"/>
      <c:rotY val="20"/>
      <c:rAngAx val="1"/>
    </c:view3D>
    <c:floor>
      <c:thickness val="0"/>
    </c:floor>
    <c:sideWall>
      <c:thickness val="0"/>
    </c:sideWall>
    <c:backWall>
      <c:thickness val="0"/>
    </c:backWall>
    <c:plotArea>
      <c:layout/>
      <c:bar3DChart>
        <c:barDir val="col"/>
        <c:grouping val="standard"/>
        <c:varyColors val="0"/>
        <c:ser>
          <c:idx val="0"/>
          <c:order val="0"/>
          <c:tx>
            <c:strRef>
              <c:f>Zadatak_grafikon!$C$2</c:f>
              <c:strCache>
                <c:ptCount val="1"/>
                <c:pt idx="0">
                  <c:v>&lt;25</c:v>
                </c:pt>
              </c:strCache>
            </c:strRef>
          </c:tx>
          <c:invertIfNegative val="0"/>
          <c:dLbls>
            <c:numFmt formatCode="0.00%" sourceLinked="0"/>
            <c:txPr>
              <a:bodyPr/>
              <a:lstStyle/>
              <a:p>
                <a:pPr>
                  <a:defRPr lang="en-US"/>
                </a:pPr>
                <a:endParaRPr lang="en-US"/>
              </a:p>
            </c:txPr>
            <c:showLegendKey val="0"/>
            <c:showVal val="1"/>
            <c:showCatName val="0"/>
            <c:showSerName val="0"/>
            <c:showPercent val="0"/>
            <c:showBubbleSize val="0"/>
            <c:showLeaderLines val="0"/>
          </c:dLbls>
          <c:cat>
            <c:strRef>
              <c:f>Zadatak_grafikon!$B$3:$B$8</c:f>
              <c:strCache>
                <c:ptCount val="6"/>
                <c:pt idx="0">
                  <c:v>Jan</c:v>
                </c:pt>
                <c:pt idx="1">
                  <c:v>Feb</c:v>
                </c:pt>
                <c:pt idx="2">
                  <c:v>Mar</c:v>
                </c:pt>
                <c:pt idx="3">
                  <c:v>Apr</c:v>
                </c:pt>
                <c:pt idx="4">
                  <c:v>May</c:v>
                </c:pt>
                <c:pt idx="5">
                  <c:v>Jun</c:v>
                </c:pt>
              </c:strCache>
            </c:strRef>
          </c:cat>
          <c:val>
            <c:numRef>
              <c:f>Zadatak_grafikon!$C$3:$C$8</c:f>
              <c:numCache>
                <c:formatCode>0%</c:formatCode>
                <c:ptCount val="6"/>
                <c:pt idx="0">
                  <c:v>0.39</c:v>
                </c:pt>
                <c:pt idx="1">
                  <c:v>0.35</c:v>
                </c:pt>
                <c:pt idx="2">
                  <c:v>0.28000000000000003</c:v>
                </c:pt>
                <c:pt idx="3">
                  <c:v>0.3</c:v>
                </c:pt>
                <c:pt idx="4">
                  <c:v>0.45</c:v>
                </c:pt>
                <c:pt idx="5">
                  <c:v>0.49</c:v>
                </c:pt>
              </c:numCache>
            </c:numRef>
          </c:val>
        </c:ser>
        <c:ser>
          <c:idx val="1"/>
          <c:order val="1"/>
          <c:tx>
            <c:strRef>
              <c:f>Zadatak_grafikon!$D$2</c:f>
              <c:strCache>
                <c:ptCount val="1"/>
                <c:pt idx="0">
                  <c:v>25-45</c:v>
                </c:pt>
              </c:strCache>
            </c:strRef>
          </c:tx>
          <c:invertIfNegative val="0"/>
          <c:dPt>
            <c:idx val="5"/>
            <c:invertIfNegative val="0"/>
            <c:bubble3D val="0"/>
            <c:spPr>
              <a:solidFill>
                <a:schemeClr val="accent6">
                  <a:lumMod val="75000"/>
                </a:schemeClr>
              </a:solidFill>
            </c:spPr>
          </c:dPt>
          <c:cat>
            <c:strRef>
              <c:f>Zadatak_grafikon!$B$3:$B$8</c:f>
              <c:strCache>
                <c:ptCount val="6"/>
                <c:pt idx="0">
                  <c:v>Jan</c:v>
                </c:pt>
                <c:pt idx="1">
                  <c:v>Feb</c:v>
                </c:pt>
                <c:pt idx="2">
                  <c:v>Mar</c:v>
                </c:pt>
                <c:pt idx="3">
                  <c:v>Apr</c:v>
                </c:pt>
                <c:pt idx="4">
                  <c:v>May</c:v>
                </c:pt>
                <c:pt idx="5">
                  <c:v>Jun</c:v>
                </c:pt>
              </c:strCache>
            </c:strRef>
          </c:cat>
          <c:val>
            <c:numRef>
              <c:f>Zadatak_grafikon!$D$3:$D$8</c:f>
              <c:numCache>
                <c:formatCode>0%</c:formatCode>
                <c:ptCount val="6"/>
                <c:pt idx="0">
                  <c:v>0.43</c:v>
                </c:pt>
                <c:pt idx="1">
                  <c:v>0.48</c:v>
                </c:pt>
                <c:pt idx="2">
                  <c:v>0.35</c:v>
                </c:pt>
                <c:pt idx="3">
                  <c:v>0.37</c:v>
                </c:pt>
                <c:pt idx="4">
                  <c:v>0.5</c:v>
                </c:pt>
                <c:pt idx="5">
                  <c:v>0.54</c:v>
                </c:pt>
              </c:numCache>
            </c:numRef>
          </c:val>
        </c:ser>
        <c:ser>
          <c:idx val="2"/>
          <c:order val="2"/>
          <c:tx>
            <c:strRef>
              <c:f>Zadatak_grafikon!$E$2</c:f>
              <c:strCache>
                <c:ptCount val="1"/>
                <c:pt idx="0">
                  <c:v>45+</c:v>
                </c:pt>
              </c:strCache>
            </c:strRef>
          </c:tx>
          <c:invertIfNegative val="0"/>
          <c:cat>
            <c:strRef>
              <c:f>Zadatak_grafikon!$B$3:$B$8</c:f>
              <c:strCache>
                <c:ptCount val="6"/>
                <c:pt idx="0">
                  <c:v>Jan</c:v>
                </c:pt>
                <c:pt idx="1">
                  <c:v>Feb</c:v>
                </c:pt>
                <c:pt idx="2">
                  <c:v>Mar</c:v>
                </c:pt>
                <c:pt idx="3">
                  <c:v>Apr</c:v>
                </c:pt>
                <c:pt idx="4">
                  <c:v>May</c:v>
                </c:pt>
                <c:pt idx="5">
                  <c:v>Jun</c:v>
                </c:pt>
              </c:strCache>
            </c:strRef>
          </c:cat>
          <c:val>
            <c:numRef>
              <c:f>Zadatak_grafikon!$E$3:$E$8</c:f>
              <c:numCache>
                <c:formatCode>0%</c:formatCode>
                <c:ptCount val="6"/>
                <c:pt idx="0">
                  <c:v>0.7</c:v>
                </c:pt>
                <c:pt idx="1">
                  <c:v>0.72</c:v>
                </c:pt>
                <c:pt idx="2">
                  <c:v>0.68</c:v>
                </c:pt>
                <c:pt idx="3">
                  <c:v>0.71</c:v>
                </c:pt>
                <c:pt idx="4">
                  <c:v>0.65</c:v>
                </c:pt>
                <c:pt idx="5">
                  <c:v>0.73</c:v>
                </c:pt>
              </c:numCache>
            </c:numRef>
          </c:val>
        </c:ser>
        <c:dLbls>
          <c:showLegendKey val="0"/>
          <c:showVal val="1"/>
          <c:showCatName val="0"/>
          <c:showSerName val="0"/>
          <c:showPercent val="0"/>
          <c:showBubbleSize val="0"/>
        </c:dLbls>
        <c:gapWidth val="150"/>
        <c:shape val="cylinder"/>
        <c:axId val="105177472"/>
        <c:axId val="105179392"/>
        <c:axId val="105393216"/>
      </c:bar3DChart>
      <c:catAx>
        <c:axId val="105177472"/>
        <c:scaling>
          <c:orientation val="minMax"/>
        </c:scaling>
        <c:delete val="0"/>
        <c:axPos val="b"/>
        <c:title>
          <c:tx>
            <c:rich>
              <a:bodyPr/>
              <a:lstStyle/>
              <a:p>
                <a:pPr>
                  <a:defRPr lang="en-US"/>
                </a:pPr>
                <a:r>
                  <a:rPr lang="en-US"/>
                  <a:t>Posmatrani mjeseci</a:t>
                </a:r>
              </a:p>
            </c:rich>
          </c:tx>
          <c:layout/>
          <c:overlay val="0"/>
        </c:title>
        <c:majorTickMark val="out"/>
        <c:minorTickMark val="none"/>
        <c:tickLblPos val="nextTo"/>
        <c:txPr>
          <a:bodyPr/>
          <a:lstStyle/>
          <a:p>
            <a:pPr>
              <a:defRPr lang="en-US"/>
            </a:pPr>
            <a:endParaRPr lang="en-US"/>
          </a:p>
        </c:txPr>
        <c:crossAx val="105179392"/>
        <c:crosses val="autoZero"/>
        <c:auto val="1"/>
        <c:lblAlgn val="ctr"/>
        <c:lblOffset val="100"/>
        <c:noMultiLvlLbl val="0"/>
      </c:catAx>
      <c:valAx>
        <c:axId val="105179392"/>
        <c:scaling>
          <c:orientation val="minMax"/>
        </c:scaling>
        <c:delete val="0"/>
        <c:axPos val="l"/>
        <c:majorGridlines/>
        <c:title>
          <c:tx>
            <c:rich>
              <a:bodyPr/>
              <a:lstStyle/>
              <a:p>
                <a:pPr>
                  <a:defRPr lang="en-US"/>
                </a:pPr>
                <a:r>
                  <a:rPr lang="en-US"/>
                  <a:t>Procentualno</a:t>
                </a:r>
              </a:p>
            </c:rich>
          </c:tx>
          <c:layout/>
          <c:overlay val="0"/>
        </c:title>
        <c:numFmt formatCode="0%" sourceLinked="1"/>
        <c:majorTickMark val="out"/>
        <c:minorTickMark val="none"/>
        <c:tickLblPos val="nextTo"/>
        <c:txPr>
          <a:bodyPr/>
          <a:lstStyle/>
          <a:p>
            <a:pPr>
              <a:defRPr lang="en-US"/>
            </a:pPr>
            <a:endParaRPr lang="en-US"/>
          </a:p>
        </c:txPr>
        <c:crossAx val="105177472"/>
        <c:crosses val="autoZero"/>
        <c:crossBetween val="between"/>
      </c:valAx>
      <c:serAx>
        <c:axId val="105393216"/>
        <c:scaling>
          <c:orientation val="minMax"/>
        </c:scaling>
        <c:delete val="0"/>
        <c:axPos val="b"/>
        <c:majorGridlines/>
        <c:title>
          <c:tx>
            <c:rich>
              <a:bodyPr/>
              <a:lstStyle/>
              <a:p>
                <a:pPr>
                  <a:defRPr lang="en-US"/>
                </a:pPr>
                <a:r>
                  <a:rPr lang="en-US"/>
                  <a:t>Starost</a:t>
                </a:r>
              </a:p>
            </c:rich>
          </c:tx>
          <c:layout/>
          <c:overlay val="0"/>
        </c:title>
        <c:majorTickMark val="out"/>
        <c:minorTickMark val="none"/>
        <c:tickLblPos val="nextTo"/>
        <c:txPr>
          <a:bodyPr/>
          <a:lstStyle/>
          <a:p>
            <a:pPr>
              <a:defRPr lang="en-US"/>
            </a:pPr>
            <a:endParaRPr lang="en-US"/>
          </a:p>
        </c:txPr>
        <c:crossAx val="105179392"/>
        <c:crosses val="autoZero"/>
      </c:serAx>
    </c:plotArea>
    <c:legend>
      <c:legendPos val="r"/>
      <c:layout/>
      <c:overlay val="0"/>
      <c:spPr>
        <a:solidFill>
          <a:schemeClr val="tx2">
            <a:lumMod val="60000"/>
            <a:lumOff val="40000"/>
          </a:schemeClr>
        </a:solidFill>
      </c:spPr>
      <c:txPr>
        <a:bodyPr/>
        <a:lstStyle/>
        <a:p>
          <a:pPr>
            <a:defRPr lang="en-US"/>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2.wmf"/><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NUL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1</xdr:row>
      <xdr:rowOff>90027</xdr:rowOff>
    </xdr:from>
    <xdr:to>
      <xdr:col>3</xdr:col>
      <xdr:colOff>371475</xdr:colOff>
      <xdr:row>8</xdr:row>
      <xdr:rowOff>47625</xdr:rowOff>
    </xdr:to>
    <xdr:pic>
      <xdr:nvPicPr>
        <xdr:cNvPr id="24577" name="Picture 1" descr="C:\Program Files (x86)\Microsoft Office\MEDIA\CAGCAT10\j0195812.wmf"/>
        <xdr:cNvPicPr>
          <a:picLocks noChangeAspect="1" noChangeArrowheads="1"/>
        </xdr:cNvPicPr>
      </xdr:nvPicPr>
      <xdr:blipFill>
        <a:blip xmlns:r="http://schemas.openxmlformats.org/officeDocument/2006/relationships" r:embed="rId1" cstate="print"/>
        <a:srcRect/>
        <a:stretch>
          <a:fillRect/>
        </a:stretch>
      </xdr:blipFill>
      <xdr:spPr bwMode="auto">
        <a:xfrm>
          <a:off x="857250" y="280527"/>
          <a:ext cx="1343025" cy="1386348"/>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0</xdr:colOff>
      <xdr:row>2</xdr:row>
      <xdr:rowOff>0</xdr:rowOff>
    </xdr:from>
    <xdr:ext cx="2828925" cy="1971676"/>
    <xdr:sp macro="" textlink="">
      <xdr:nvSpPr>
        <xdr:cNvPr id="2" name="TextBox 1"/>
        <xdr:cNvSpPr txBox="1"/>
      </xdr:nvSpPr>
      <xdr:spPr>
        <a:xfrm>
          <a:off x="7620000" y="381000"/>
          <a:ext cx="2828925" cy="1971676"/>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r>
            <a:rPr lang="bs-Latn-BA" sz="1100"/>
            <a:t>Dobili smo tabelu od direktora sa šiframa</a:t>
          </a:r>
          <a:r>
            <a:rPr lang="bs-Latn-BA" sz="1100" baseline="0"/>
            <a:t> artikala i novim akcijskim cijenama (na radnom listu "Akcijske cijene"). Trebamo podatke iz dobijene tabele na brz način </a:t>
          </a:r>
          <a:r>
            <a:rPr lang="bs-Latn-BA" sz="1100" i="1" baseline="0"/>
            <a:t>upisati </a:t>
          </a:r>
          <a:r>
            <a:rPr lang="bs-Latn-BA" sz="1100" baseline="0"/>
            <a:t>u kolonu F (Akcija). </a:t>
          </a:r>
        </a:p>
        <a:p>
          <a:endParaRPr lang="bs-Latn-BA" sz="1100" baseline="0"/>
        </a:p>
        <a:p>
          <a:r>
            <a:rPr lang="bs-Latn-BA" sz="1100" baseline="0"/>
            <a:t>Koristeći funkciju VLOOKUP - osim  cijena, dobićemo i vrijednost N/A. To znači da </a:t>
          </a:r>
          <a:r>
            <a:rPr lang="bs-Latn-BA" sz="1100" b="1" baseline="0"/>
            <a:t>funkcija nije našla  vrijednost za to polje </a:t>
          </a:r>
          <a:r>
            <a:rPr lang="bs-Latn-BA" sz="1100" baseline="0"/>
            <a:t>(dakle, u našem primjeru to znači da za te artikle nije došlo do pada cijena).</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452437</xdr:colOff>
      <xdr:row>38</xdr:row>
      <xdr:rowOff>127000</xdr:rowOff>
    </xdr:from>
    <xdr:to>
      <xdr:col>12</xdr:col>
      <xdr:colOff>436562</xdr:colOff>
      <xdr:row>49</xdr:row>
      <xdr:rowOff>166687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23811</xdr:colOff>
      <xdr:row>38</xdr:row>
      <xdr:rowOff>134938</xdr:rowOff>
    </xdr:from>
    <xdr:to>
      <xdr:col>6</xdr:col>
      <xdr:colOff>452436</xdr:colOff>
      <xdr:row>49</xdr:row>
      <xdr:rowOff>150812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0</xdr:rowOff>
    </xdr:from>
    <xdr:to>
      <xdr:col>6</xdr:col>
      <xdr:colOff>428625</xdr:colOff>
      <xdr:row>61</xdr:row>
      <xdr:rowOff>15874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468312</xdr:colOff>
      <xdr:row>49</xdr:row>
      <xdr:rowOff>182562</xdr:rowOff>
    </xdr:from>
    <xdr:to>
      <xdr:col>12</xdr:col>
      <xdr:colOff>500063</xdr:colOff>
      <xdr:row>61</xdr:row>
      <xdr:rowOff>7936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13</xdr:col>
      <xdr:colOff>419100</xdr:colOff>
      <xdr:row>22</xdr:row>
      <xdr:rowOff>142875</xdr:rowOff>
    </xdr:from>
    <xdr:ext cx="2114550" cy="1125693"/>
    <xdr:sp macro="" textlink="">
      <xdr:nvSpPr>
        <xdr:cNvPr id="7" name="TextBox 6"/>
        <xdr:cNvSpPr txBox="1"/>
      </xdr:nvSpPr>
      <xdr:spPr>
        <a:xfrm>
          <a:off x="8162925" y="4533900"/>
          <a:ext cx="2114550" cy="1125693"/>
        </a:xfrm>
        <a:prstGeom prst="rect">
          <a:avLst/>
        </a:prstGeom>
        <a:gradFill flip="none" rotWithShape="1">
          <a:gsLst>
            <a:gs pos="0">
              <a:srgbClr val="FFF200">
                <a:alpha val="25000"/>
              </a:srgbClr>
            </a:gs>
            <a:gs pos="45000">
              <a:srgbClr val="FF7A00"/>
            </a:gs>
            <a:gs pos="70000">
              <a:srgbClr val="FF0300"/>
            </a:gs>
            <a:gs pos="100000">
              <a:srgbClr val="4D0808"/>
            </a:gs>
          </a:gsLst>
          <a:lin ang="5400000" scaled="0"/>
          <a:tileRect r="-100000" b="-100000"/>
        </a:gra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Kako ubacujemo grafikon? </a:t>
          </a:r>
        </a:p>
        <a:p>
          <a:r>
            <a:rPr lang="hr-HR" sz="1100"/>
            <a:t>Označimo podatke u</a:t>
          </a:r>
          <a:r>
            <a:rPr lang="hr-HR" sz="1100" baseline="0"/>
            <a:t> tabeli B22:E28. Meni Insert. Charts (desno, mala strelica).  Column, odaberemo grafikon Clustered Column. OK. </a:t>
          </a:r>
          <a:endParaRPr lang="hr-HR" sz="1100"/>
        </a:p>
      </xdr:txBody>
    </xdr:sp>
    <xdr:clientData/>
  </xdr:oneCellAnchor>
  <xdr:twoCellAnchor>
    <xdr:from>
      <xdr:col>12</xdr:col>
      <xdr:colOff>28575</xdr:colOff>
      <xdr:row>25</xdr:row>
      <xdr:rowOff>0</xdr:rowOff>
    </xdr:from>
    <xdr:to>
      <xdr:col>13</xdr:col>
      <xdr:colOff>390525</xdr:colOff>
      <xdr:row>25</xdr:row>
      <xdr:rowOff>9525</xdr:rowOff>
    </xdr:to>
    <xdr:cxnSp macro="">
      <xdr:nvCxnSpPr>
        <xdr:cNvPr id="9" name="Straight Arrow Connector 8"/>
        <xdr:cNvCxnSpPr/>
      </xdr:nvCxnSpPr>
      <xdr:spPr>
        <a:xfrm flipV="1">
          <a:off x="7162800" y="4962525"/>
          <a:ext cx="971550"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200025</xdr:colOff>
      <xdr:row>39</xdr:row>
      <xdr:rowOff>38100</xdr:rowOff>
    </xdr:from>
    <xdr:ext cx="2514600" cy="2675732"/>
    <xdr:sp macro="" textlink="">
      <xdr:nvSpPr>
        <xdr:cNvPr id="11" name="TextBox 10"/>
        <xdr:cNvSpPr txBox="1"/>
      </xdr:nvSpPr>
      <xdr:spPr>
        <a:xfrm>
          <a:off x="7943850" y="7667625"/>
          <a:ext cx="2514600" cy="2675732"/>
        </a:xfrm>
        <a:prstGeom prst="rect">
          <a:avLst/>
        </a:prstGeom>
        <a:gradFill flip="none" rotWithShape="1">
          <a:gsLst>
            <a:gs pos="0">
              <a:srgbClr val="FFF200">
                <a:alpha val="25000"/>
              </a:srgbClr>
            </a:gs>
            <a:gs pos="45000">
              <a:srgbClr val="FF7A00"/>
            </a:gs>
            <a:gs pos="70000">
              <a:srgbClr val="FF0300"/>
            </a:gs>
            <a:gs pos="100000">
              <a:srgbClr val="4D0808"/>
            </a:gs>
          </a:gsLst>
          <a:lin ang="5400000" scaled="0"/>
          <a:tileRect r="-100000" b="-100000"/>
        </a:gra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Kako </a:t>
          </a:r>
          <a:r>
            <a:rPr lang="hr-HR" sz="1100" baseline="0"/>
            <a:t> mijenjamo oblik grafikona? Prethodno je dovoljno  iskopirati 4 puta grafikon koji smo već napravili. To radimo na sljedeći način: označimo grafikon (klikom  lijevim tasterom miša na ivicu), desni taster miša (DTM),  kopiramo, zalijepimo gdje postavimo miš.  </a:t>
          </a:r>
        </a:p>
        <a:p>
          <a:endParaRPr lang="hr-HR" sz="1100" baseline="0"/>
        </a:p>
        <a:p>
          <a:r>
            <a:rPr lang="hr-HR" sz="1100" baseline="0"/>
            <a:t>Zatim, označimo kopirani grafikon:</a:t>
          </a:r>
        </a:p>
        <a:p>
          <a:r>
            <a:rPr lang="hr-HR" sz="1100" baseline="0"/>
            <a:t>-  PRVI NAČIN:  DTM, Change Chart Type</a:t>
          </a:r>
        </a:p>
        <a:p>
          <a:r>
            <a:rPr lang="hr-HR" sz="1100" baseline="0"/>
            <a:t>-  DRUGI NAČIN: meni Design (u okviru ChartTools, novog menija), u lijevom uglu, opcija Change Chart Type</a:t>
          </a:r>
        </a:p>
        <a:p>
          <a:r>
            <a:rPr lang="hr-HR" sz="1100" baseline="0"/>
            <a:t>-  Odaberemo željeni grafikon. OK. </a:t>
          </a:r>
          <a:endParaRPr lang="hr-HR" sz="1100"/>
        </a:p>
      </xdr:txBody>
    </xdr:sp>
    <xdr:clientData/>
  </xdr:oneCellAnchor>
  <xdr:twoCellAnchor>
    <xdr:from>
      <xdr:col>4</xdr:col>
      <xdr:colOff>95250</xdr:colOff>
      <xdr:row>58</xdr:row>
      <xdr:rowOff>104775</xdr:rowOff>
    </xdr:from>
    <xdr:to>
      <xdr:col>15</xdr:col>
      <xdr:colOff>57150</xdr:colOff>
      <xdr:row>65</xdr:row>
      <xdr:rowOff>28575</xdr:rowOff>
    </xdr:to>
    <xdr:cxnSp macro="">
      <xdr:nvCxnSpPr>
        <xdr:cNvPr id="13" name="Straight Arrow Connector 12"/>
        <xdr:cNvCxnSpPr/>
      </xdr:nvCxnSpPr>
      <xdr:spPr>
        <a:xfrm>
          <a:off x="2333625" y="11353800"/>
          <a:ext cx="6686550" cy="1257300"/>
        </a:xfrm>
        <a:prstGeom prst="straightConnector1">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190499</xdr:colOff>
      <xdr:row>64</xdr:row>
      <xdr:rowOff>35719</xdr:rowOff>
    </xdr:from>
    <xdr:ext cx="3357563" cy="1845633"/>
    <xdr:sp macro="" textlink="">
      <xdr:nvSpPr>
        <xdr:cNvPr id="15" name="TextBox 14"/>
        <xdr:cNvSpPr txBox="1"/>
      </xdr:nvSpPr>
      <xdr:spPr>
        <a:xfrm>
          <a:off x="9132093" y="12430125"/>
          <a:ext cx="3357563" cy="1845633"/>
        </a:xfrm>
        <a:prstGeom prst="rect">
          <a:avLst/>
        </a:prstGeom>
        <a:blipFill dpi="0" rotWithShape="1">
          <a:blip xmlns:r="http://schemas.openxmlformats.org/officeDocument/2006/relationships" r:embed="rId5" cstate="print">
            <a:alphaModFix amt="47000"/>
          </a:blip>
          <a:srcRect/>
          <a:stretch>
            <a:fillRect/>
          </a:stretch>
        </a:blipFill>
        <a:ln>
          <a:solidFill>
            <a:srgbClr val="00B0F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b="1"/>
            <a:t>Ako kliknemo na površinu kruga</a:t>
          </a:r>
          <a:r>
            <a:rPr lang="hr-HR" sz="1400" b="1" baseline="0"/>
            <a:t> i pogledamo tabelu sa podacima, primijetićemo da je Eksel označio samo prvu seriju podataka, tj. da krug pokazuje samo zadovoljstvo gledlaca najmlađe starosne grupe. Iz tog razloga ovaj grafikon se ne preporučuje kod više serija podataka. </a:t>
          </a:r>
          <a:endParaRPr lang="hr-HR" sz="1400" b="1"/>
        </a:p>
      </xdr:txBody>
    </xdr:sp>
    <xdr:clientData/>
  </xdr:oneCellAnchor>
  <xdr:twoCellAnchor>
    <xdr:from>
      <xdr:col>13</xdr:col>
      <xdr:colOff>200025</xdr:colOff>
      <xdr:row>0</xdr:row>
      <xdr:rowOff>104775</xdr:rowOff>
    </xdr:from>
    <xdr:to>
      <xdr:col>17</xdr:col>
      <xdr:colOff>95250</xdr:colOff>
      <xdr:row>15</xdr:row>
      <xdr:rowOff>161925</xdr:rowOff>
    </xdr:to>
    <xdr:sp macro="" textlink="">
      <xdr:nvSpPr>
        <xdr:cNvPr id="16" name="Oval 15"/>
        <xdr:cNvSpPr/>
      </xdr:nvSpPr>
      <xdr:spPr>
        <a:xfrm>
          <a:off x="7943850" y="104775"/>
          <a:ext cx="2333625" cy="2933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twoCellAnchor>
    <xdr:from>
      <xdr:col>17</xdr:col>
      <xdr:colOff>57150</xdr:colOff>
      <xdr:row>9</xdr:row>
      <xdr:rowOff>180975</xdr:rowOff>
    </xdr:from>
    <xdr:to>
      <xdr:col>19</xdr:col>
      <xdr:colOff>304800</xdr:colOff>
      <xdr:row>14</xdr:row>
      <xdr:rowOff>57150</xdr:rowOff>
    </xdr:to>
    <xdr:cxnSp macro="">
      <xdr:nvCxnSpPr>
        <xdr:cNvPr id="18" name="Straight Arrow Connector 17"/>
        <xdr:cNvCxnSpPr/>
      </xdr:nvCxnSpPr>
      <xdr:spPr>
        <a:xfrm>
          <a:off x="10239375" y="1914525"/>
          <a:ext cx="1466850" cy="828675"/>
        </a:xfrm>
        <a:prstGeom prst="straightConnector1">
          <a:avLst/>
        </a:prstGeom>
        <a:ln w="3175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457200</xdr:colOff>
      <xdr:row>11</xdr:row>
      <xdr:rowOff>123825</xdr:rowOff>
    </xdr:from>
    <xdr:ext cx="2628900" cy="968983"/>
    <xdr:sp macro="" textlink="">
      <xdr:nvSpPr>
        <xdr:cNvPr id="19" name="TextBox 18"/>
        <xdr:cNvSpPr txBox="1"/>
      </xdr:nvSpPr>
      <xdr:spPr>
        <a:xfrm>
          <a:off x="11858625" y="2238375"/>
          <a:ext cx="2628900" cy="96898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b="1" i="1">
              <a:solidFill>
                <a:srgbClr val="FF0000"/>
              </a:solidFill>
            </a:rPr>
            <a:t>Sve ove grafikone možemo pronaći na meniju Insert, kartica Charts,</a:t>
          </a:r>
          <a:r>
            <a:rPr lang="hr-HR" sz="1400" b="1" i="1" baseline="0">
              <a:solidFill>
                <a:srgbClr val="FF0000"/>
              </a:solidFill>
            </a:rPr>
            <a:t> klikom na strelicu desno od naziva grupe komandi Charts. </a:t>
          </a:r>
          <a:endParaRPr lang="hr-HR" sz="1400" b="1" i="1">
            <a:solidFill>
              <a:srgbClr val="FF0000"/>
            </a:solidFill>
          </a:endParaRPr>
        </a:p>
      </xdr:txBody>
    </xdr:sp>
    <xdr:clientData/>
  </xdr:oneCellAnchor>
  <xdr:twoCellAnchor>
    <xdr:from>
      <xdr:col>5</xdr:col>
      <xdr:colOff>152400</xdr:colOff>
      <xdr:row>20</xdr:row>
      <xdr:rowOff>123824</xdr:rowOff>
    </xdr:from>
    <xdr:to>
      <xdr:col>11</xdr:col>
      <xdr:colOff>209550</xdr:colOff>
      <xdr:row>31</xdr:row>
      <xdr:rowOff>95249</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276225</xdr:colOff>
      <xdr:row>1</xdr:row>
      <xdr:rowOff>161925</xdr:rowOff>
    </xdr:from>
    <xdr:ext cx="6115050" cy="781240"/>
    <xdr:sp macro="" textlink="">
      <xdr:nvSpPr>
        <xdr:cNvPr id="2" name="TextBox 1"/>
        <xdr:cNvSpPr txBox="1"/>
      </xdr:nvSpPr>
      <xdr:spPr>
        <a:xfrm>
          <a:off x="4543425" y="352425"/>
          <a:ext cx="6115050" cy="781240"/>
        </a:xfrm>
        <a:prstGeom prst="rect">
          <a:avLst/>
        </a:prstGeom>
        <a:solidFill>
          <a:srgbClr val="FF0000">
            <a:alpha val="41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Prvo klik na ćeliju sa tekstom, zatim</a:t>
          </a:r>
          <a:r>
            <a:rPr lang="hr-HR" sz="1100" baseline="0"/>
            <a:t> Alt na tastaturi. Pojaviće nam se brojevi i slova, tj. oznake kartica.  Da bismo centrirali tekst treba nam meni Home koje je označeno slovom H. Pritisnemo slovo H na tastaturi i Eksel nas "pomjera" u meni Home, tj. daje slovne skraćenice za različite opcije u kartici Home. Da bismo centrirali tekst potrebno je da preko tastature otkucamo AC. </a:t>
          </a:r>
          <a:endParaRPr lang="hr-HR" sz="1100"/>
        </a:p>
      </xdr:txBody>
    </xdr:sp>
    <xdr:clientData/>
  </xdr:oneCellAnchor>
  <xdr:oneCellAnchor>
    <xdr:from>
      <xdr:col>0</xdr:col>
      <xdr:colOff>142875</xdr:colOff>
      <xdr:row>20</xdr:row>
      <xdr:rowOff>47625</xdr:rowOff>
    </xdr:from>
    <xdr:ext cx="2266950" cy="1814599"/>
    <xdr:sp macro="" textlink="">
      <xdr:nvSpPr>
        <xdr:cNvPr id="3" name="TextBox 2"/>
        <xdr:cNvSpPr txBox="1"/>
      </xdr:nvSpPr>
      <xdr:spPr>
        <a:xfrm>
          <a:off x="142875" y="4191000"/>
          <a:ext cx="2266950" cy="1814599"/>
        </a:xfrm>
        <a:prstGeom prst="rect">
          <a:avLst/>
        </a:prstGeom>
        <a:solidFill>
          <a:srgbClr val="00B0F0">
            <a:alpha val="35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Da bismo pokazali od čega</a:t>
          </a:r>
          <a:r>
            <a:rPr lang="hr-HR" sz="1100" baseline="0"/>
            <a:t> se sastoji zbir u polju E22, tj. od čega on zavisi, meni  Formulas, u okviru grupe opcija Formula Auditing odaberemo opciju Trace Precedents. Pojaviće nam se dvije strelice koje pokazuju na zbir. </a:t>
          </a:r>
        </a:p>
        <a:p>
          <a:endParaRPr lang="hr-HR" sz="1100" baseline="0"/>
        </a:p>
        <a:p>
          <a:r>
            <a:rPr lang="hr-HR" sz="1100" baseline="0"/>
            <a:t>Slično ćemo dobiti i ako ovu opciju upotrijebimo na polja J28 i M28. </a:t>
          </a:r>
          <a:endParaRPr lang="hr-HR"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276224</xdr:colOff>
      <xdr:row>13</xdr:row>
      <xdr:rowOff>161925</xdr:rowOff>
    </xdr:from>
    <xdr:to>
      <xdr:col>9</xdr:col>
      <xdr:colOff>342899</xdr:colOff>
      <xdr:row>28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29</xdr:row>
      <xdr:rowOff>0</xdr:rowOff>
    </xdr:from>
    <xdr:to>
      <xdr:col>2</xdr:col>
      <xdr:colOff>571500</xdr:colOff>
      <xdr:row>32</xdr:row>
      <xdr:rowOff>38100</xdr:rowOff>
    </xdr:to>
    <xdr:sp macro="" textlink="">
      <xdr:nvSpPr>
        <xdr:cNvPr id="3" name="Down Arrow 2"/>
        <xdr:cNvSpPr/>
      </xdr:nvSpPr>
      <xdr:spPr>
        <a:xfrm>
          <a:off x="1390650" y="5705475"/>
          <a:ext cx="400050" cy="609600"/>
        </a:xfrm>
        <a:prstGeom prst="downArrow">
          <a:avLst/>
        </a:prstGeom>
        <a:solidFill>
          <a:schemeClr val="bg1">
            <a:lumMod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oneCellAnchor>
    <xdr:from>
      <xdr:col>0</xdr:col>
      <xdr:colOff>571500</xdr:colOff>
      <xdr:row>32</xdr:row>
      <xdr:rowOff>123825</xdr:rowOff>
    </xdr:from>
    <xdr:ext cx="2159758" cy="264560"/>
    <xdr:sp macro="" textlink="">
      <xdr:nvSpPr>
        <xdr:cNvPr id="4" name="TextBox 3"/>
        <xdr:cNvSpPr txBox="1"/>
      </xdr:nvSpPr>
      <xdr:spPr>
        <a:xfrm>
          <a:off x="571500" y="6400800"/>
          <a:ext cx="2159758" cy="264560"/>
        </a:xfrm>
        <a:prstGeom prst="rect">
          <a:avLst/>
        </a:prstGeom>
        <a:solidFill>
          <a:schemeClr val="bg1">
            <a:lumMod val="5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hr-HR" sz="1100"/>
            <a:t>Odabran</a:t>
          </a:r>
          <a:r>
            <a:rPr lang="hr-HR" sz="1100" baseline="0"/>
            <a:t> je grafikon  3-D Cylinder. </a:t>
          </a:r>
          <a:endParaRPr lang="hr-HR" sz="1100"/>
        </a:p>
      </xdr:txBody>
    </xdr:sp>
    <xdr:clientData/>
  </xdr:oneCellAnchor>
  <xdr:twoCellAnchor>
    <xdr:from>
      <xdr:col>10</xdr:col>
      <xdr:colOff>338818</xdr:colOff>
      <xdr:row>16</xdr:row>
      <xdr:rowOff>59871</xdr:rowOff>
    </xdr:from>
    <xdr:to>
      <xdr:col>13</xdr:col>
      <xdr:colOff>542926</xdr:colOff>
      <xdr:row>22</xdr:row>
      <xdr:rowOff>57150</xdr:rowOff>
    </xdr:to>
    <xdr:sp macro="" textlink="">
      <xdr:nvSpPr>
        <xdr:cNvPr id="5" name="Rectangular Callout 4"/>
        <xdr:cNvSpPr/>
      </xdr:nvSpPr>
      <xdr:spPr>
        <a:xfrm>
          <a:off x="6434818" y="4993821"/>
          <a:ext cx="2032908" cy="1140279"/>
        </a:xfrm>
        <a:prstGeom prst="wedgeRectCallout">
          <a:avLst>
            <a:gd name="adj1" fmla="val -76295"/>
            <a:gd name="adj2" fmla="val 31500"/>
          </a:avLst>
        </a:prstGeom>
        <a:solidFill>
          <a:schemeClr val="tx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100" b="1">
              <a:solidFill>
                <a:sysClr val="windowText" lastClr="000000"/>
              </a:solidFill>
            </a:rPr>
            <a:t>Da biste promijenili boju pozadine legende, dovoljno je da je označite, DTM, Format</a:t>
          </a:r>
          <a:r>
            <a:rPr lang="hr-HR" sz="1100" b="1" baseline="0">
              <a:solidFill>
                <a:sysClr val="windowText" lastClr="000000"/>
              </a:solidFill>
            </a:rPr>
            <a:t> Legend, Fill (odaberete boju)</a:t>
          </a:r>
          <a:endParaRPr lang="hr-HR" sz="11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266699</xdr:colOff>
      <xdr:row>17</xdr:row>
      <xdr:rowOff>152400</xdr:rowOff>
    </xdr:from>
    <xdr:to>
      <xdr:col>13</xdr:col>
      <xdr:colOff>533399</xdr:colOff>
      <xdr:row>26</xdr:row>
      <xdr:rowOff>47625</xdr:rowOff>
    </xdr:to>
    <xdr:sp macro="" textlink="">
      <xdr:nvSpPr>
        <xdr:cNvPr id="2" name="Oval 1"/>
        <xdr:cNvSpPr/>
      </xdr:nvSpPr>
      <xdr:spPr>
        <a:xfrm>
          <a:off x="5305424" y="3390900"/>
          <a:ext cx="3667125" cy="1609725"/>
        </a:xfrm>
        <a:prstGeom prst="ellipse">
          <a:avLst/>
        </a:prstGeom>
        <a:no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twoCellAnchor>
    <xdr:from>
      <xdr:col>9</xdr:col>
      <xdr:colOff>361951</xdr:colOff>
      <xdr:row>13</xdr:row>
      <xdr:rowOff>171451</xdr:rowOff>
    </xdr:from>
    <xdr:to>
      <xdr:col>10</xdr:col>
      <xdr:colOff>200027</xdr:colOff>
      <xdr:row>18</xdr:row>
      <xdr:rowOff>47627</xdr:rowOff>
    </xdr:to>
    <xdr:cxnSp macro="">
      <xdr:nvCxnSpPr>
        <xdr:cNvPr id="3" name="Straight Arrow Connector 2"/>
        <xdr:cNvCxnSpPr/>
      </xdr:nvCxnSpPr>
      <xdr:spPr>
        <a:xfrm rot="5400000" flipH="1" flipV="1">
          <a:off x="6091239" y="2757488"/>
          <a:ext cx="828676" cy="609601"/>
        </a:xfrm>
        <a:prstGeom prst="straightConnector1">
          <a:avLst/>
        </a:prstGeom>
        <a:ln w="28575">
          <a:solidFill>
            <a:srgbClr val="FF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228600</xdr:colOff>
      <xdr:row>5</xdr:row>
      <xdr:rowOff>38100</xdr:rowOff>
    </xdr:from>
    <xdr:ext cx="3686175" cy="2159053"/>
    <xdr:sp macro="" textlink="">
      <xdr:nvSpPr>
        <xdr:cNvPr id="4" name="TextBox 3"/>
        <xdr:cNvSpPr txBox="1"/>
      </xdr:nvSpPr>
      <xdr:spPr>
        <a:xfrm>
          <a:off x="6838950" y="990600"/>
          <a:ext cx="3686175" cy="2159053"/>
        </a:xfrm>
        <a:prstGeom prst="rect">
          <a:avLst/>
        </a:prstGeom>
        <a:solidFill>
          <a:srgbClr val="FF33CC">
            <a:alpha val="29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Ovako</a:t>
          </a:r>
          <a:r>
            <a:rPr lang="hr-HR" sz="1100" baseline="0"/>
            <a:t> izgleda jedna pivot tabela. Ona služi da se iz velikih tabela brzo dobiju podaci koji su nam korisni na način da iz njh brzo iščitamo neke zakonitosti, ili pojave. </a:t>
          </a:r>
        </a:p>
        <a:p>
          <a:r>
            <a:rPr lang="hr-HR" sz="1100" baseline="0"/>
            <a:t>Koraci za kreiranje pivot tabele:</a:t>
          </a:r>
        </a:p>
        <a:p>
          <a:r>
            <a:rPr lang="hr-HR" sz="1100" baseline="0"/>
            <a:t>1. Kliknite na bilo koje polje u tabeli</a:t>
          </a:r>
        </a:p>
        <a:p>
          <a:r>
            <a:rPr lang="hr-HR" sz="1100" baseline="0"/>
            <a:t>2. Meni Insert - Pivot Table</a:t>
          </a:r>
        </a:p>
        <a:p>
          <a:r>
            <a:rPr lang="hr-HR" sz="1100" baseline="0"/>
            <a:t>3. Pojavi se okvir u kojem Excel traži da označimo podatke tj. tabelu iz koje pravimo pivot (obično je on prepozna i automatski  označi, ipak, ako se to ne desi - ručno označite podatke)</a:t>
          </a:r>
        </a:p>
        <a:p>
          <a:r>
            <a:rPr lang="hr-HR" sz="1100" baseline="0"/>
            <a:t>4. U zadnjem polju Excel traži gdje da smjesti pivot tabelu: da li u novi radni list ili u mjesto gdje korisnik želi. </a:t>
          </a:r>
          <a:endParaRPr lang="hr-HR" sz="1100"/>
        </a:p>
      </xdr:txBody>
    </xdr:sp>
    <xdr:clientData/>
  </xdr:oneCellAnchor>
  <xdr:twoCellAnchor>
    <xdr:from>
      <xdr:col>16</xdr:col>
      <xdr:colOff>257176</xdr:colOff>
      <xdr:row>11</xdr:row>
      <xdr:rowOff>76201</xdr:rowOff>
    </xdr:from>
    <xdr:to>
      <xdr:col>17</xdr:col>
      <xdr:colOff>314328</xdr:colOff>
      <xdr:row>11</xdr:row>
      <xdr:rowOff>85725</xdr:rowOff>
    </xdr:to>
    <xdr:cxnSp macro="">
      <xdr:nvCxnSpPr>
        <xdr:cNvPr id="5" name="Straight Arrow Connector 4"/>
        <xdr:cNvCxnSpPr/>
      </xdr:nvCxnSpPr>
      <xdr:spPr>
        <a:xfrm>
          <a:off x="10525126" y="2171701"/>
          <a:ext cx="666752" cy="9524"/>
        </a:xfrm>
        <a:prstGeom prst="straightConnector1">
          <a:avLst/>
        </a:prstGeom>
        <a:ln w="28575">
          <a:solidFill>
            <a:srgbClr val="FF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342900</xdr:colOff>
      <xdr:row>5</xdr:row>
      <xdr:rowOff>95250</xdr:rowOff>
    </xdr:from>
    <xdr:ext cx="3686175" cy="3536866"/>
    <xdr:sp macro="" textlink="">
      <xdr:nvSpPr>
        <xdr:cNvPr id="6" name="TextBox 5"/>
        <xdr:cNvSpPr txBox="1"/>
      </xdr:nvSpPr>
      <xdr:spPr>
        <a:xfrm>
          <a:off x="11220450" y="1047750"/>
          <a:ext cx="3686175" cy="3536866"/>
        </a:xfrm>
        <a:prstGeom prst="rect">
          <a:avLst/>
        </a:prstGeom>
        <a:solidFill>
          <a:srgbClr val="FFFF00">
            <a:alpha val="57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Odaberemo</a:t>
          </a:r>
          <a:r>
            <a:rPr lang="hr-HR" sz="1100" baseline="0"/>
            <a:t> ćeliju. Klik na OK. Dobijemo u desnoj strani prozora okvir sa sljedećim poljima: gornje, najveće polje sadrži nazive kolona podataka iz tabele (njih Excel automatski prepoznaje).  U donjem desnom uglu postoje 4 polja (prvo polje je Filter - njega za sada nećemo koristiti). Desno od polja Filter je polje u koje unosimo podatke koje želimo dobiti u kolonama. Ispod polja Column je polje Value, dakle vrijednosni izraz podataka. Lijevo od polja Value je polje u koje unosimo podatke za koje želimo da nam budu u redovima. </a:t>
          </a:r>
        </a:p>
        <a:p>
          <a:r>
            <a:rPr lang="hr-HR" sz="1100" baseline="0"/>
            <a:t>Da bismo prenijeli podatke - klik lijevim tasterom miša na naziv  "Grad" i držeći lijevi taster prevlačimo ovaj podatak u polje sa redovima (dole lijevo) i "otpustimo". Odmah nam se na radnom listu  stvara prikaz redova gradova. </a:t>
          </a:r>
        </a:p>
        <a:p>
          <a:r>
            <a:rPr lang="hr-HR" sz="1100" baseline="0"/>
            <a:t>Sada dodajemo kolone.  Klik na "Pol" i prevlačimo u polje Column. Otpustimo. </a:t>
          </a:r>
        </a:p>
        <a:p>
          <a:r>
            <a:rPr lang="hr-HR" sz="1100" baseline="0"/>
            <a:t>Sada naša tabela ima redove (gradove) i dvije kolone (sa oznakama polova), ali nema vrijednosti. </a:t>
          </a:r>
        </a:p>
        <a:p>
          <a:r>
            <a:rPr lang="hr-HR" sz="1100" baseline="0"/>
            <a:t>Sada ćemo  klikom na "Plata" povući taj podatak u polje Value. Dobili smo tabelicu kao što je ova ovdje. </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13</xdr:col>
      <xdr:colOff>257175</xdr:colOff>
      <xdr:row>0</xdr:row>
      <xdr:rowOff>76199</xdr:rowOff>
    </xdr:from>
    <xdr:to>
      <xdr:col>17</xdr:col>
      <xdr:colOff>133350</xdr:colOff>
      <xdr:row>2</xdr:row>
      <xdr:rowOff>723900</xdr:rowOff>
    </xdr:to>
    <xdr:sp macro="" textlink="">
      <xdr:nvSpPr>
        <xdr:cNvPr id="2" name="TextBox 1"/>
        <xdr:cNvSpPr txBox="1"/>
      </xdr:nvSpPr>
      <xdr:spPr>
        <a:xfrm>
          <a:off x="10810875" y="76199"/>
          <a:ext cx="2600325" cy="1076326"/>
        </a:xfrm>
        <a:prstGeom prst="rect">
          <a:avLst/>
        </a:prstGeom>
        <a:solidFill>
          <a:srgbClr val="7030A0">
            <a:alpha val="58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r-Latn-BA" sz="1100"/>
            <a:t>Konkurencija:</a:t>
          </a:r>
        </a:p>
        <a:p>
          <a:r>
            <a:rPr lang="sr-Latn-BA" sz="1100"/>
            <a:t>Mb =</a:t>
          </a:r>
          <a:r>
            <a:rPr lang="sr-Latn-BA" sz="1100" baseline="0"/>
            <a:t> 1</a:t>
          </a:r>
        </a:p>
        <a:p>
          <a:r>
            <a:rPr lang="sr-Latn-BA" sz="1100" baseline="0"/>
            <a:t>Divine = 2</a:t>
          </a:r>
        </a:p>
        <a:p>
          <a:r>
            <a:rPr lang="sr-Latn-BA" sz="1100" baseline="0"/>
            <a:t>Micro S = 3</a:t>
          </a:r>
        </a:p>
        <a:p>
          <a:r>
            <a:rPr lang="sr-Latn-BA" sz="1100" baseline="0"/>
            <a:t>Alum= 4</a:t>
          </a:r>
        </a:p>
      </xdr:txBody>
    </xdr:sp>
    <xdr:clientData/>
  </xdr:twoCellAnchor>
  <xdr:twoCellAnchor>
    <xdr:from>
      <xdr:col>7</xdr:col>
      <xdr:colOff>59531</xdr:colOff>
      <xdr:row>29</xdr:row>
      <xdr:rowOff>130969</xdr:rowOff>
    </xdr:from>
    <xdr:to>
      <xdr:col>9</xdr:col>
      <xdr:colOff>380999</xdr:colOff>
      <xdr:row>30</xdr:row>
      <xdr:rowOff>59532</xdr:rowOff>
    </xdr:to>
    <xdr:sp macro="" textlink="">
      <xdr:nvSpPr>
        <xdr:cNvPr id="3" name="Right Arrow 2"/>
        <xdr:cNvSpPr/>
      </xdr:nvSpPr>
      <xdr:spPr>
        <a:xfrm rot="286718">
          <a:off x="5667375" y="7060407"/>
          <a:ext cx="2309812" cy="23812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endParaRPr lang="en-US" sz="1100"/>
        </a:p>
      </xdr:txBody>
    </xdr:sp>
    <xdr:clientData/>
  </xdr:twoCellAnchor>
  <xdr:twoCellAnchor>
    <xdr:from>
      <xdr:col>6</xdr:col>
      <xdr:colOff>237195</xdr:colOff>
      <xdr:row>41</xdr:row>
      <xdr:rowOff>174730</xdr:rowOff>
    </xdr:from>
    <xdr:to>
      <xdr:col>10</xdr:col>
      <xdr:colOff>172939</xdr:colOff>
      <xdr:row>43</xdr:row>
      <xdr:rowOff>106801</xdr:rowOff>
    </xdr:to>
    <xdr:sp macro="" textlink="">
      <xdr:nvSpPr>
        <xdr:cNvPr id="4" name="Right Arrow 3"/>
        <xdr:cNvSpPr/>
      </xdr:nvSpPr>
      <xdr:spPr>
        <a:xfrm rot="2435629">
          <a:off x="4963976" y="10247418"/>
          <a:ext cx="3305213" cy="313071"/>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endParaRPr lang="en-US" sz="1100"/>
        </a:p>
      </xdr:txBody>
    </xdr:sp>
    <xdr:clientData/>
  </xdr:twoCellAnchor>
  <xdr:twoCellAnchor>
    <xdr:from>
      <xdr:col>6</xdr:col>
      <xdr:colOff>857251</xdr:colOff>
      <xdr:row>33</xdr:row>
      <xdr:rowOff>47625</xdr:rowOff>
    </xdr:from>
    <xdr:to>
      <xdr:col>9</xdr:col>
      <xdr:colOff>261938</xdr:colOff>
      <xdr:row>39</xdr:row>
      <xdr:rowOff>47625</xdr:rowOff>
    </xdr:to>
    <xdr:cxnSp macro="">
      <xdr:nvCxnSpPr>
        <xdr:cNvPr id="7" name="Elbow Connector 6"/>
        <xdr:cNvCxnSpPr/>
      </xdr:nvCxnSpPr>
      <xdr:spPr>
        <a:xfrm>
          <a:off x="5584032" y="8048625"/>
          <a:ext cx="2274094" cy="1500188"/>
        </a:xfrm>
        <a:prstGeom prst="bentConnector3">
          <a:avLst>
            <a:gd name="adj1" fmla="val 72513"/>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0</xdr:colOff>
      <xdr:row>0</xdr:row>
      <xdr:rowOff>0</xdr:rowOff>
    </xdr:from>
    <xdr:ext cx="9467850" cy="1981200"/>
    <xdr:sp macro="" textlink="">
      <xdr:nvSpPr>
        <xdr:cNvPr id="2" name="TextBox 1"/>
        <xdr:cNvSpPr txBox="1"/>
      </xdr:nvSpPr>
      <xdr:spPr>
        <a:xfrm>
          <a:off x="1504950" y="0"/>
          <a:ext cx="9467850" cy="198120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lang="bs-Latn-BA" sz="1100"/>
            <a:t>VLOOKUP funkcija je posle SUM najčešće</a:t>
          </a:r>
          <a:r>
            <a:rPr lang="bs-Latn-BA" sz="1100" baseline="0"/>
            <a:t> korištena funkcija. Pripada funkcijama za pretragu. </a:t>
          </a:r>
        </a:p>
        <a:p>
          <a:r>
            <a:rPr lang="bs-Latn-BA" sz="1100" baseline="0"/>
            <a:t>Osim ove funkcije postoje i:</a:t>
          </a:r>
        </a:p>
        <a:p>
          <a:r>
            <a:rPr lang="bs-Latn-BA" sz="1100" baseline="0"/>
            <a:t>- LOOKUP - pretražuje stupce ili retke i daje jednu vrijednost (koju tražimo)</a:t>
          </a:r>
        </a:p>
        <a:p>
          <a:r>
            <a:rPr lang="bs-Latn-BA" sz="1100" baseline="0"/>
            <a:t>- HLOOKUP - traži podatke u redovima</a:t>
          </a:r>
        </a:p>
        <a:p>
          <a:r>
            <a:rPr lang="bs-Latn-BA" sz="1100" baseline="0"/>
            <a:t>- dok VLOOKUP - traži podatke u kolonama. </a:t>
          </a:r>
        </a:p>
        <a:p>
          <a:endParaRPr lang="bs-Latn-BA" sz="1100" baseline="0"/>
        </a:p>
        <a:p>
          <a:r>
            <a:rPr lang="bs-Latn-BA" sz="1100" baseline="0"/>
            <a:t>Sa funkcijom VLOOKUP, kao najčešće  korištenom funkcijom, upoznaćemo se u primjerima koji  slijede. </a:t>
          </a:r>
        </a:p>
        <a:p>
          <a:r>
            <a:rPr lang="bs-Latn-BA" sz="1100" baseline="0"/>
            <a:t>Imamo sljedeći problem: imena i prezimena osoba, njihove matične brojeve i adrese imam u jednoj tabeli, ali  te podatek bez imena i prezimena imam u drugoj tabeli. Trebam naći kako da (na osnovu zajedničke vrijednosti koja se ne ponavlja za svaku osobu) dobijem u drugoj tabeli imena i prezimena ljudi. </a:t>
          </a:r>
        </a:p>
        <a:p>
          <a:r>
            <a:rPr lang="bs-Latn-BA" sz="1100" baseline="0"/>
            <a:t>Ako na ovom radnom listu primijenim funkciju VLOOKUP dobiću grešku. To je iz razloga što zajednička kolona  mora uvijek biti ispred podataka koje tražimo da nam ispiše, a ovdje je matični broj kolona iza kolone ime i prezime u prvoj tabeli. Zbog toga trebamo preći na sljedeći radni list. </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19</xdr:col>
      <xdr:colOff>441614</xdr:colOff>
      <xdr:row>8</xdr:row>
      <xdr:rowOff>120361</xdr:rowOff>
    </xdr:from>
    <xdr:to>
      <xdr:col>29</xdr:col>
      <xdr:colOff>114300</xdr:colOff>
      <xdr:row>22</xdr:row>
      <xdr:rowOff>139411</xdr:rowOff>
    </xdr:to>
    <xdr:pic>
      <xdr:nvPicPr>
        <xdr:cNvPr id="15" name="Picture 14" descr="funkcija1.jpg"/>
        <xdr:cNvPicPr>
          <a:picLocks noChangeAspect="1"/>
        </xdr:cNvPicPr>
      </xdr:nvPicPr>
      <xdr:blipFill>
        <a:blip xmlns:r="http://schemas.openxmlformats.org/officeDocument/2006/relationships" r:embed="rId1" cstate="print"/>
        <a:srcRect b="38550"/>
        <a:stretch>
          <a:fillRect/>
        </a:stretch>
      </xdr:blipFill>
      <xdr:spPr>
        <a:xfrm>
          <a:off x="17993591" y="1644361"/>
          <a:ext cx="5734050" cy="3067050"/>
        </a:xfrm>
        <a:prstGeom prst="rect">
          <a:avLst/>
        </a:prstGeom>
      </xdr:spPr>
    </xdr:pic>
    <xdr:clientData/>
  </xdr:twoCellAnchor>
  <xdr:oneCellAnchor>
    <xdr:from>
      <xdr:col>8</xdr:col>
      <xdr:colOff>323850</xdr:colOff>
      <xdr:row>21</xdr:row>
      <xdr:rowOff>180975</xdr:rowOff>
    </xdr:from>
    <xdr:ext cx="2919730" cy="1438275"/>
    <xdr:sp macro="" textlink="">
      <xdr:nvSpPr>
        <xdr:cNvPr id="2" name="TextBox 1"/>
        <xdr:cNvSpPr txBox="1"/>
      </xdr:nvSpPr>
      <xdr:spPr>
        <a:xfrm>
          <a:off x="8582025" y="4562475"/>
          <a:ext cx="2919730" cy="1438275"/>
        </a:xfrm>
        <a:prstGeom prst="rect">
          <a:avLst/>
        </a:prstGeom>
        <a:solidFill>
          <a:srgbClr val="FF0066">
            <a:alpha val="44000"/>
          </a:srgb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sr-Latn-CS" sz="1100"/>
            <a:t>1. Korak</a:t>
          </a:r>
          <a:r>
            <a:rPr lang="sr-Latn-CS" sz="1100" baseline="0"/>
            <a:t> - pozicioniranje u ćeliju u koju želimo da se ispiše rezultat (imena i prezimena)</a:t>
          </a:r>
        </a:p>
        <a:p>
          <a:r>
            <a:rPr lang="sr-Latn-CS" sz="1100" baseline="0"/>
            <a:t>2. Korak - pozivanje funkcije VLOOKUP </a:t>
          </a:r>
        </a:p>
        <a:p>
          <a:r>
            <a:rPr lang="sr-Latn-CS" sz="1100" baseline="0"/>
            <a:t>3. Korak - ispunjavanje argumenata funkcije (kako se ispunjavaju argumenti  je objašnjeno u desnom dijeul lista).</a:t>
          </a:r>
        </a:p>
        <a:p>
          <a:endParaRPr lang="sr-Latn-CS" sz="1100" baseline="0"/>
        </a:p>
        <a:p>
          <a:endParaRPr lang="sr-Latn-CS" sz="1100" baseline="0"/>
        </a:p>
        <a:p>
          <a:endParaRPr lang="en-US" sz="1100"/>
        </a:p>
      </xdr:txBody>
    </xdr:sp>
    <xdr:clientData/>
  </xdr:oneCellAnchor>
  <xdr:twoCellAnchor>
    <xdr:from>
      <xdr:col>14</xdr:col>
      <xdr:colOff>0</xdr:colOff>
      <xdr:row>0</xdr:row>
      <xdr:rowOff>180975</xdr:rowOff>
    </xdr:from>
    <xdr:to>
      <xdr:col>29</xdr:col>
      <xdr:colOff>76200</xdr:colOff>
      <xdr:row>36</xdr:row>
      <xdr:rowOff>76200</xdr:rowOff>
    </xdr:to>
    <xdr:grpSp>
      <xdr:nvGrpSpPr>
        <xdr:cNvPr id="3" name="Group 2"/>
        <xdr:cNvGrpSpPr/>
      </xdr:nvGrpSpPr>
      <xdr:grpSpPr>
        <a:xfrm>
          <a:off x="14521295" y="180975"/>
          <a:ext cx="9168246" cy="7264111"/>
          <a:chOff x="14544675" y="180975"/>
          <a:chExt cx="9220200" cy="6886575"/>
        </a:xfrm>
      </xdr:grpSpPr>
      <xdr:grpSp>
        <xdr:nvGrpSpPr>
          <xdr:cNvPr id="4" name="Group 3"/>
          <xdr:cNvGrpSpPr/>
        </xdr:nvGrpSpPr>
        <xdr:grpSpPr>
          <a:xfrm>
            <a:off x="16954501" y="180975"/>
            <a:ext cx="6810374" cy="4448175"/>
            <a:chOff x="14287501" y="85725"/>
            <a:chExt cx="6810374" cy="4448175"/>
          </a:xfrm>
        </xdr:grpSpPr>
        <xdr:pic>
          <xdr:nvPicPr>
            <xdr:cNvPr id="10" name="Picture 9" descr="funkcija1.jpg"/>
            <xdr:cNvPicPr>
              <a:picLocks noChangeAspect="1"/>
            </xdr:cNvPicPr>
          </xdr:nvPicPr>
          <xdr:blipFill>
            <a:blip xmlns:r="http://schemas.openxmlformats.org/officeDocument/2006/relationships" r:embed="rId2" cstate="print"/>
            <a:srcRect b="38550"/>
            <a:stretch>
              <a:fillRect/>
            </a:stretch>
          </xdr:blipFill>
          <xdr:spPr>
            <a:xfrm>
              <a:off x="15363825" y="1466850"/>
              <a:ext cx="5734050" cy="3067050"/>
            </a:xfrm>
            <a:prstGeom prst="rect">
              <a:avLst/>
            </a:prstGeom>
          </xdr:spPr>
        </xdr:pic>
        <xdr:cxnSp macro="">
          <xdr:nvCxnSpPr>
            <xdr:cNvPr id="11" name="Elbow Connector 10"/>
            <xdr:cNvCxnSpPr/>
          </xdr:nvCxnSpPr>
          <xdr:spPr>
            <a:xfrm rot="5400000" flipH="1" flipV="1">
              <a:off x="16240125" y="1190626"/>
              <a:ext cx="1171575" cy="352425"/>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sp macro="" textlink="">
          <xdr:nvSpPr>
            <xdr:cNvPr id="12" name="TextBox 11"/>
            <xdr:cNvSpPr txBox="1"/>
          </xdr:nvSpPr>
          <xdr:spPr>
            <a:xfrm>
              <a:off x="16192499" y="85725"/>
              <a:ext cx="4238625" cy="70485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wrap="square" rtlCol="0" anchor="t">
              <a:noAutofit/>
            </a:bodyPr>
            <a:lstStyle/>
            <a:p>
              <a:r>
                <a:rPr lang="sr-Latn-CS" sz="1100"/>
                <a:t>Polje </a:t>
              </a:r>
              <a:r>
                <a:rPr lang="sr-Latn-CS" sz="1100" b="1">
                  <a:solidFill>
                    <a:srgbClr val="C00000"/>
                  </a:solidFill>
                </a:rPr>
                <a:t>Lookup_value</a:t>
              </a:r>
              <a:r>
                <a:rPr lang="sr-Latn-CS" sz="1100"/>
                <a:t> (Vrijednost koju</a:t>
              </a:r>
              <a:r>
                <a:rPr lang="sr-Latn-CS" sz="1100" baseline="0"/>
                <a:t> mi imamo i koja je zajednička i u drugoj tabeli). To je prvo polje u nizu. Ovo polje mora biti iz zajedničkih vrijednost u obje tabele. </a:t>
              </a:r>
              <a:endParaRPr lang="en-US" sz="1100"/>
            </a:p>
          </xdr:txBody>
        </xdr:sp>
        <xdr:cxnSp macro="">
          <xdr:nvCxnSpPr>
            <xdr:cNvPr id="13" name="Elbow Connector 12"/>
            <xdr:cNvCxnSpPr/>
          </xdr:nvCxnSpPr>
          <xdr:spPr>
            <a:xfrm rot="10800000">
              <a:off x="14287501" y="1114426"/>
              <a:ext cx="1905003" cy="1162053"/>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grpSp>
      <xdr:sp macro="" textlink="">
        <xdr:nvSpPr>
          <xdr:cNvPr id="5" name="TextBox 4"/>
          <xdr:cNvSpPr txBox="1"/>
        </xdr:nvSpPr>
        <xdr:spPr>
          <a:xfrm>
            <a:off x="14544675" y="247650"/>
            <a:ext cx="2343150" cy="257175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wrap="square" rtlCol="0" anchor="t">
            <a:noAutofit/>
          </a:bodyPr>
          <a:lstStyle/>
          <a:p>
            <a:r>
              <a:rPr lang="sr-Latn-CS" sz="1100"/>
              <a:t>Polje</a:t>
            </a:r>
            <a:r>
              <a:rPr lang="sr-Latn-CS" sz="1100" baseline="0"/>
              <a:t> </a:t>
            </a:r>
            <a:r>
              <a:rPr lang="sr-Latn-CS" sz="1100" b="1" i="0" baseline="0">
                <a:solidFill>
                  <a:srgbClr val="C00000"/>
                </a:solidFill>
              </a:rPr>
              <a:t>Table_array</a:t>
            </a:r>
            <a:r>
              <a:rPr lang="sr-Latn-CS" sz="1100" baseline="0"/>
              <a:t> (obim ćelija u drugoj tabeli u kojoj tražimo vrijednosti). U ovom slučaju to je obim ćelija </a:t>
            </a:r>
            <a:r>
              <a:rPr lang="sr-Latn-CS" sz="1100" u="sng" baseline="0"/>
              <a:t>sa Matičnim brojem i Imenom i prezimenom</a:t>
            </a:r>
            <a:r>
              <a:rPr lang="sr-Latn-CS" sz="1100" baseline="0"/>
              <a:t>. </a:t>
            </a:r>
          </a:p>
          <a:p>
            <a:r>
              <a:rPr lang="sr-Latn-CS" sz="1100" b="1" u="sng" baseline="0">
                <a:solidFill>
                  <a:srgbClr val="C00000"/>
                </a:solidFill>
              </a:rPr>
              <a:t>Obavezno</a:t>
            </a:r>
            <a:r>
              <a:rPr lang="sr-Latn-CS" sz="1100" baseline="0"/>
              <a:t> je apsolutno adresiranje (fiksiranje) ovog obima (npr. preko F4) ili nećemo dobiti dobre vrijednosti. </a:t>
            </a:r>
          </a:p>
          <a:p>
            <a:r>
              <a:rPr lang="sr-Latn-CS" sz="1100" baseline="0"/>
              <a:t>Obim ćelija koji nam je zajednički </a:t>
            </a:r>
            <a:r>
              <a:rPr lang="sr-Latn-CS" sz="1100" b="1" u="sng" baseline="0"/>
              <a:t>uvijek mora biti na prvom mjestu </a:t>
            </a:r>
            <a:r>
              <a:rPr lang="sr-Latn-CS" sz="1100" baseline="0"/>
              <a:t>u tabeli u kojoj tražimo vrijednost (jer funkcija radi samo u lijevo od tog obima). </a:t>
            </a:r>
            <a:endParaRPr lang="en-US" sz="1100"/>
          </a:p>
        </xdr:txBody>
      </xdr:sp>
      <xdr:cxnSp macro="">
        <xdr:nvCxnSpPr>
          <xdr:cNvPr id="6" name="Elbow Connector 5"/>
          <xdr:cNvCxnSpPr/>
        </xdr:nvCxnSpPr>
        <xdr:spPr>
          <a:xfrm rot="10800000" flipV="1">
            <a:off x="17383125" y="2581275"/>
            <a:ext cx="1257300" cy="1009650"/>
          </a:xfrm>
          <a:prstGeom prst="bentConnector3">
            <a:avLst>
              <a:gd name="adj1" fmla="val 50000"/>
            </a:avLst>
          </a:prstGeom>
          <a:ln>
            <a:tailEnd type="arrow"/>
          </a:ln>
        </xdr:spPr>
        <xdr:style>
          <a:lnRef idx="3">
            <a:schemeClr val="accent2"/>
          </a:lnRef>
          <a:fillRef idx="0">
            <a:schemeClr val="accent2"/>
          </a:fillRef>
          <a:effectRef idx="2">
            <a:schemeClr val="accent2"/>
          </a:effectRef>
          <a:fontRef idx="minor">
            <a:schemeClr val="tx1"/>
          </a:fontRef>
        </xdr:style>
      </xdr:cxnSp>
      <xdr:sp macro="" textlink="">
        <xdr:nvSpPr>
          <xdr:cNvPr id="7" name="TextBox 6"/>
          <xdr:cNvSpPr txBox="1"/>
        </xdr:nvSpPr>
        <xdr:spPr>
          <a:xfrm>
            <a:off x="14982825" y="3057525"/>
            <a:ext cx="2343150" cy="15525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wrap="square" rtlCol="0" anchor="t">
            <a:noAutofit/>
          </a:bodyPr>
          <a:lstStyle/>
          <a:p>
            <a:r>
              <a:rPr lang="sr-Latn-CS" sz="1100"/>
              <a:t>Polje</a:t>
            </a:r>
            <a:r>
              <a:rPr lang="sr-Latn-CS" sz="1100" baseline="0"/>
              <a:t> </a:t>
            </a:r>
            <a:r>
              <a:rPr lang="sr-Latn-CS" sz="1100" b="1" i="0" baseline="0">
                <a:solidFill>
                  <a:srgbClr val="C00000"/>
                </a:solidFill>
              </a:rPr>
              <a:t>Col_index_num </a:t>
            </a:r>
            <a:r>
              <a:rPr lang="sr-Latn-CS" sz="1100" b="0" i="0" baseline="0">
                <a:solidFill>
                  <a:sysClr val="windowText" lastClr="000000"/>
                </a:solidFill>
              </a:rPr>
              <a:t>(polje sa brojem indeksa kolone koja sadrži tražene vrijednosti), tj. kolona sa vrijednostima koje će se ispisati u našoj tabeli, vrijednostima koje su nam nepoznate u našoj tabeli. </a:t>
            </a:r>
          </a:p>
          <a:p>
            <a:r>
              <a:rPr lang="sr-Latn-CS" sz="1100" b="0" i="0" baseline="0">
                <a:solidFill>
                  <a:sysClr val="windowText" lastClr="000000"/>
                </a:solidFill>
              </a:rPr>
              <a:t>Pošto je Ime i prezime druga kolona po redu, zato ćemo staviti broj 2. </a:t>
            </a:r>
            <a:endParaRPr lang="sr-Latn-CS" sz="1100" baseline="0"/>
          </a:p>
        </xdr:txBody>
      </xdr:sp>
      <xdr:cxnSp macro="">
        <xdr:nvCxnSpPr>
          <xdr:cNvPr id="8" name="Straight Arrow Connector 7"/>
          <xdr:cNvCxnSpPr/>
        </xdr:nvCxnSpPr>
        <xdr:spPr>
          <a:xfrm rot="16200000" flipH="1">
            <a:off x="18226087" y="4024312"/>
            <a:ext cx="2209800" cy="9525"/>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sp macro="" textlink="">
        <xdr:nvSpPr>
          <xdr:cNvPr id="9" name="TextBox 8"/>
          <xdr:cNvSpPr txBox="1"/>
        </xdr:nvSpPr>
        <xdr:spPr>
          <a:xfrm>
            <a:off x="18202275" y="5210175"/>
            <a:ext cx="5543550" cy="185737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wrap="square" rtlCol="0" anchor="t">
            <a:noAutofit/>
          </a:bodyPr>
          <a:lstStyle/>
          <a:p>
            <a:r>
              <a:rPr lang="sr-Latn-CS" sz="1100"/>
              <a:t>Polje</a:t>
            </a:r>
            <a:r>
              <a:rPr lang="sr-Latn-CS" sz="1100" baseline="0"/>
              <a:t> </a:t>
            </a:r>
            <a:r>
              <a:rPr lang="sr-Latn-CS" sz="1100" b="1" i="0" baseline="0">
                <a:solidFill>
                  <a:srgbClr val="C00000"/>
                </a:solidFill>
              </a:rPr>
              <a:t>Range_lookup </a:t>
            </a:r>
            <a:r>
              <a:rPr lang="sr-Latn-CS" sz="1100" b="0" i="0" baseline="0">
                <a:solidFill>
                  <a:sysClr val="windowText" lastClr="000000"/>
                </a:solidFill>
              </a:rPr>
              <a:t>nije obavezno polje (zato u argumentima funkcije nije podebljano). </a:t>
            </a:r>
          </a:p>
          <a:p>
            <a:r>
              <a:rPr lang="sr-Latn-CS" sz="1100" b="0" i="0" baseline="0">
                <a:solidFill>
                  <a:sysClr val="windowText" lastClr="000000"/>
                </a:solidFill>
              </a:rPr>
              <a:t>Međutim, moramo znati za što ono služi jer je njegova upotreba ključna za naše potrebe.  Vrijednosti ovog polja mogu biti samo dvije: THRUE (tačno), ili FALSE (netačno). </a:t>
            </a:r>
            <a:r>
              <a:rPr lang="sr-Latn-CS" sz="1100" b="0" i="0" baseline="0">
                <a:solidFill>
                  <a:schemeClr val="dk1"/>
                </a:solidFill>
              </a:rPr>
              <a:t> Ovo polje govori funkciji šta da radi kad pronađe rezultate koji nam trebaju. </a:t>
            </a:r>
          </a:p>
          <a:p>
            <a:r>
              <a:rPr lang="sr-Latn-CS" sz="1100" b="0" i="0" baseline="0">
                <a:solidFill>
                  <a:schemeClr val="dk1"/>
                </a:solidFill>
              </a:rPr>
              <a:t>Ako ovo polje ostavimo prazno, funkcija podrazumijevano radi sa THRUE argumentom i traži približne vrijednosti, a to znači da ćemo dobiti sasvim druga imena i prezimena od onih koja su  nam potrebna (dakle, nećemo dobiti identična imena i prezimena koja se slažu sa JMB građana). </a:t>
            </a:r>
          </a:p>
          <a:p>
            <a:r>
              <a:rPr lang="sr-Latn-CS" sz="1100" b="0" i="0" baseline="0">
                <a:solidFill>
                  <a:schemeClr val="dk1"/>
                </a:solidFill>
              </a:rPr>
              <a:t>Ako unesemo </a:t>
            </a:r>
            <a:r>
              <a:rPr lang="sr-Latn-CS" sz="1400" b="1" i="0" baseline="0">
                <a:solidFill>
                  <a:srgbClr val="C00000"/>
                </a:solidFill>
              </a:rPr>
              <a:t>FALSE</a:t>
            </a:r>
            <a:r>
              <a:rPr lang="sr-Latn-CS" sz="1100" b="0" i="0" baseline="0">
                <a:solidFill>
                  <a:schemeClr val="dk1"/>
                </a:solidFill>
              </a:rPr>
              <a:t> funkcija tada traži identične vrijednosti koje se podudaraju sa matičnim brojevima građana i te vrijednosti ispisuje u polje u koje smo se pozicionirali. </a:t>
            </a:r>
            <a:endParaRPr lang="sr-Latn-CS" sz="1100" b="0" i="0" baseline="0">
              <a:solidFill>
                <a:sysClr val="windowText" lastClr="000000"/>
              </a:solidFill>
            </a:endParaRPr>
          </a:p>
        </xdr:txBody>
      </xdr:sp>
    </xdr:grpSp>
    <xdr:clientData/>
  </xdr:twoCellAnchor>
  <xdr:twoCellAnchor>
    <xdr:from>
      <xdr:col>17</xdr:col>
      <xdr:colOff>8659</xdr:colOff>
      <xdr:row>38</xdr:row>
      <xdr:rowOff>155863</xdr:rowOff>
    </xdr:from>
    <xdr:to>
      <xdr:col>29</xdr:col>
      <xdr:colOff>239981</xdr:colOff>
      <xdr:row>65</xdr:row>
      <xdr:rowOff>147204</xdr:rowOff>
    </xdr:to>
    <xdr:sp macro="" textlink="">
      <xdr:nvSpPr>
        <xdr:cNvPr id="14" name="TextBox 13"/>
        <xdr:cNvSpPr txBox="1"/>
      </xdr:nvSpPr>
      <xdr:spPr>
        <a:xfrm>
          <a:off x="16382134" y="7909213"/>
          <a:ext cx="7546522" cy="5134841"/>
        </a:xfrm>
        <a:prstGeom prst="rect">
          <a:avLst/>
        </a:prstGeom>
      </xdr:spPr>
      <xdr:style>
        <a:lnRef idx="1">
          <a:schemeClr val="accent3"/>
        </a:lnRef>
        <a:fillRef idx="3">
          <a:schemeClr val="accent3"/>
        </a:fillRef>
        <a:effectRef idx="2">
          <a:schemeClr val="accent3"/>
        </a:effectRef>
        <a:fontRef idx="minor">
          <a:schemeClr val="lt1"/>
        </a:fontRef>
      </xdr:style>
      <xdr:txBody>
        <a:bodyPr vertOverflow="clip" wrap="square" rtlCol="0" anchor="t">
          <a:noAutofit/>
        </a:bodyPr>
        <a:lstStyle/>
        <a:p>
          <a:r>
            <a:rPr lang="vi-VN" sz="1200" b="1">
              <a:solidFill>
                <a:srgbClr val="002060"/>
              </a:solidFill>
            </a:rPr>
            <a:t>Važne napomene </a:t>
          </a:r>
          <a:r>
            <a:rPr lang="sr-Latn-CS" sz="1200" b="1">
              <a:solidFill>
                <a:srgbClr val="002060"/>
              </a:solidFill>
            </a:rPr>
            <a:t>za</a:t>
          </a:r>
          <a:r>
            <a:rPr lang="sr-Latn-CS" sz="1200" b="1" baseline="0">
              <a:solidFill>
                <a:srgbClr val="002060"/>
              </a:solidFill>
            </a:rPr>
            <a:t> funkciju VLOOKUP:</a:t>
          </a:r>
        </a:p>
        <a:p>
          <a:endParaRPr lang="vi-VN" sz="1200" b="1">
            <a:solidFill>
              <a:srgbClr val="002060"/>
            </a:solidFill>
          </a:endParaRPr>
        </a:p>
        <a:p>
          <a:r>
            <a:rPr lang="vi-VN" sz="1200" b="1">
              <a:solidFill>
                <a:srgbClr val="002060"/>
              </a:solidFill>
            </a:rPr>
            <a:t>-          Kada selektujete lookup tabelu („table_array“ argument), uvijek selektujte od kolone koja je zajednička objema tabelama udesno, tako da  je zajednička kolona prva u odabranom </a:t>
          </a:r>
          <a:r>
            <a:rPr lang="sr-Latn-CS" sz="1200" b="1" baseline="0">
              <a:solidFill>
                <a:srgbClr val="002060"/>
              </a:solidFill>
            </a:rPr>
            <a:t> o</a:t>
          </a:r>
          <a:r>
            <a:rPr lang="sr-Latn-CS" sz="1400" b="1" baseline="0">
              <a:solidFill>
                <a:srgbClr val="002060"/>
              </a:solidFill>
            </a:rPr>
            <a:t>bimu</a:t>
          </a:r>
          <a:r>
            <a:rPr lang="vi-VN" sz="1400" b="1">
              <a:solidFill>
                <a:srgbClr val="002060"/>
              </a:solidFill>
            </a:rPr>
            <a:t> </a:t>
          </a:r>
          <a:r>
            <a:rPr lang="vi-VN" sz="1200" b="1">
              <a:solidFill>
                <a:srgbClr val="002060"/>
              </a:solidFill>
            </a:rPr>
            <a:t>ćelija. Ovo je bitno jer nekada zajednička kolona možda neće biti prva kolona u lookup tabeli.</a:t>
          </a:r>
          <a:endParaRPr lang="sr-Latn-CS" sz="1200" b="1">
            <a:solidFill>
              <a:srgbClr val="002060"/>
            </a:solidFill>
          </a:endParaRPr>
        </a:p>
        <a:p>
          <a:endParaRPr lang="sr-Latn-CS" sz="1200" b="1">
            <a:solidFill>
              <a:srgbClr val="002060"/>
            </a:solidFill>
          </a:endParaRPr>
        </a:p>
        <a:p>
          <a:r>
            <a:rPr lang="vi-VN" sz="1200" b="1">
              <a:solidFill>
                <a:srgbClr val="002060"/>
              </a:solidFill>
            </a:rPr>
            <a:t>-          Vrijednost koju treba da dobijete treba da je u lookup tabeli u koloni koja je desno od zajedničke kolone u istoj tabeli. VLOOKUP funkcioniše samo udesno, ali ne i ulijevo.</a:t>
          </a:r>
          <a:endParaRPr lang="sr-Latn-CS" sz="1200" b="1">
            <a:solidFill>
              <a:srgbClr val="002060"/>
            </a:solidFill>
          </a:endParaRPr>
        </a:p>
        <a:p>
          <a:endParaRPr lang="sr-Latn-CS" sz="1200" b="1">
            <a:solidFill>
              <a:srgbClr val="002060"/>
            </a:solidFill>
          </a:endParaRPr>
        </a:p>
        <a:p>
          <a:r>
            <a:rPr lang="vi-VN" sz="1200" b="1">
              <a:solidFill>
                <a:srgbClr val="002060"/>
              </a:solidFill>
            </a:rPr>
            <a:t>-          Negdje se navodi da lookup tabela mora biti sortirana po zajedničkoj vrijednosti obje tabele, inače funkcija neće dati tačan rezultat. Po mom iskustvu, nije obavezno da tabela bude sortirana, ali je bitno da sadrži jedinstvene vrijednosti </a:t>
          </a:r>
          <a:r>
            <a:rPr lang="vi-VN" sz="1400" b="1">
              <a:solidFill>
                <a:srgbClr val="002060"/>
              </a:solidFill>
            </a:rPr>
            <a:t>(</a:t>
          </a:r>
          <a:r>
            <a:rPr lang="sr-Latn-CS" sz="1400" b="1">
              <a:solidFill>
                <a:srgbClr val="002060"/>
              </a:solidFill>
            </a:rPr>
            <a:t>vrijednosti</a:t>
          </a:r>
          <a:r>
            <a:rPr lang="sr-Latn-CS" sz="1400" b="1" baseline="0">
              <a:solidFill>
                <a:srgbClr val="002060"/>
              </a:solidFill>
            </a:rPr>
            <a:t> ne smiju da se ponavljaju </a:t>
          </a:r>
          <a:r>
            <a:rPr lang="vi-VN" sz="1400" b="1">
              <a:solidFill>
                <a:srgbClr val="002060"/>
              </a:solidFill>
            </a:rPr>
            <a:t>).</a:t>
          </a:r>
          <a:endParaRPr lang="sr-Latn-CS" sz="1400" b="1">
            <a:solidFill>
              <a:srgbClr val="002060"/>
            </a:solidFill>
          </a:endParaRPr>
        </a:p>
        <a:p>
          <a:endParaRPr lang="vi-VN" sz="1400" b="1">
            <a:solidFill>
              <a:srgbClr val="002060"/>
            </a:solidFill>
          </a:endParaRPr>
        </a:p>
        <a:p>
          <a:r>
            <a:rPr lang="vi-VN" sz="1200" b="1">
              <a:solidFill>
                <a:srgbClr val="002060"/>
              </a:solidFill>
            </a:rPr>
            <a:t>-          Za pravilan rad LOOKUP funkcije obavezno je da lookup tabela sadrži jedinstvene vrijednosti zajedničke kolone. U našem primjeru to znači da se jedan JMBG  u tabeli s adresama ne smije ponavljati, odnosno  može se pojaviti samo jednom. Kada bi se pojavio više puta i to sa različitim adresama, funkcija LOOKUP bi „pokupila“ onu adresu koja je prva u tabeli a ostale zanemarila.</a:t>
          </a:r>
          <a:endParaRPr lang="sr-Latn-CS" sz="1200" b="1">
            <a:solidFill>
              <a:srgbClr val="002060"/>
            </a:solidFill>
          </a:endParaRPr>
        </a:p>
        <a:p>
          <a:endParaRPr lang="vi-VN" sz="1200" b="1">
            <a:solidFill>
              <a:srgbClr val="002060"/>
            </a:solidFill>
          </a:endParaRPr>
        </a:p>
        <a:p>
          <a:r>
            <a:rPr lang="vi-VN" sz="1200" b="1">
              <a:solidFill>
                <a:srgbClr val="002060"/>
              </a:solidFill>
            </a:rPr>
            <a:t>-          Jako često se dešava da funkcija javi da nema odgovarajuće vrijednosti u lookup tabeli, mada ona tamo postoji. Najčešće se to dešava u slučajevima gdje su brojevi u jednoj od tabela formatirani kao tekst. Takvi brojevi izgledaju jednako, ali ih Excel tretira kao tekst i ne može da poveže „babe i žabe“. U takvim slučajevima je potrebno brojeve unesene kao tekst konvertovati u brojeve i funkcija će dati pravi rezultat. Ovo je takođe jedan od kandidata za najčešći uzrok greške u rezultatu funkcije VLOOKUP.</a:t>
          </a:r>
        </a:p>
        <a:p>
          <a:endParaRPr lang="sr-Latn-CS" sz="1200" b="1" i="0" baseline="0">
            <a:solidFill>
              <a:srgbClr val="002060"/>
            </a:solidFill>
          </a:endParaRPr>
        </a:p>
        <a:p>
          <a:r>
            <a:rPr lang="sr-Latn-CS" sz="900" b="0" i="0" baseline="0">
              <a:solidFill>
                <a:sysClr val="windowText" lastClr="000000"/>
              </a:solidFill>
            </a:rPr>
            <a:t>©: http://www.mcb.rs/blog/2012/11/21/trikovi-u-excelu-11-deo-vlookup-druga-najkoristenija-excel-funkcija-ili-sta-povezuje-excel-biologiju-i-gospodina-bulajica/</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0</xdr:colOff>
      <xdr:row>1</xdr:row>
      <xdr:rowOff>0</xdr:rowOff>
    </xdr:from>
    <xdr:ext cx="3086100" cy="2352675"/>
    <xdr:sp macro="" textlink="">
      <xdr:nvSpPr>
        <xdr:cNvPr id="2" name="TextBox 1"/>
        <xdr:cNvSpPr txBox="1"/>
      </xdr:nvSpPr>
      <xdr:spPr>
        <a:xfrm>
          <a:off x="6524625" y="190500"/>
          <a:ext cx="3086100" cy="2352675"/>
        </a:xfrm>
        <a:prstGeom prst="rect">
          <a:avLst/>
        </a:prstGeom>
        <a:solidFill>
          <a:srgbClr val="FF3300"/>
        </a:solidFill>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noAutofit/>
        </a:bodyPr>
        <a:lstStyle/>
        <a:p>
          <a:r>
            <a:rPr lang="bs-Latn-BA" sz="1100"/>
            <a:t>Zapisnik iz Studentske</a:t>
          </a:r>
          <a:r>
            <a:rPr lang="bs-Latn-BA" sz="1100" baseline="0"/>
            <a:t> službe sa podacima o studentima koji su prijavili ispit treba popuniti. Međutim, imamo problem koji se javio jer smo unosili podatke direktno u našu evidenciju, a zapisnik je stigao tek nakon održanog ispita. </a:t>
          </a:r>
        </a:p>
        <a:p>
          <a:endParaRPr lang="bs-Latn-BA" sz="1100" baseline="0"/>
        </a:p>
        <a:p>
          <a:r>
            <a:rPr lang="bs-Latn-BA" sz="1100" baseline="0"/>
            <a:t>Najlakši i najbrži način da podtke sa radnog lista "Tabela studenata" upišemo ovdje je preko funkcije VLOOKUP (jer imao zajedničko polje, koje je jedinstveno za svakog  studenta - broj indeksa).</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7/Downloads/1667317-poslovna-informatika-eksel-iii-dvoas-uraen-primjer-sa-objanjenjima-2013-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7/Documents/Vjezbe%20za%20studente/I%20GODINA/Excel/Excel%20III%20dvocas/Excel%20III%20dvocas_uradj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rija"/>
      <sheetName val="Pivot_teorija"/>
      <sheetName val="Adrese_teorija"/>
      <sheetName val="Zadatak"/>
      <sheetName val="Sheet3"/>
    </sheetNames>
    <sheetDataSet>
      <sheetData sheetId="0"/>
      <sheetData sheetId="1"/>
      <sheetData sheetId="2">
        <row r="10">
          <cell r="I10">
            <v>1.17</v>
          </cell>
        </row>
      </sheetData>
      <sheetData sheetId="3">
        <row r="3">
          <cell r="D3" t="str">
            <v>Marko</v>
          </cell>
          <cell r="K3">
            <v>3319</v>
          </cell>
        </row>
        <row r="4">
          <cell r="D4" t="str">
            <v>Darko</v>
          </cell>
          <cell r="K4">
            <v>1904</v>
          </cell>
        </row>
        <row r="5">
          <cell r="D5" t="str">
            <v>Petar</v>
          </cell>
          <cell r="K5">
            <v>3403</v>
          </cell>
        </row>
        <row r="6">
          <cell r="D6" t="str">
            <v>Petar</v>
          </cell>
          <cell r="K6">
            <v>2437</v>
          </cell>
        </row>
        <row r="7">
          <cell r="D7" t="str">
            <v>Darko</v>
          </cell>
          <cell r="K7">
            <v>843</v>
          </cell>
        </row>
        <row r="8">
          <cell r="D8" t="str">
            <v>Petar</v>
          </cell>
          <cell r="K8">
            <v>555</v>
          </cell>
        </row>
        <row r="9">
          <cell r="D9" t="str">
            <v>Petar</v>
          </cell>
          <cell r="K9">
            <v>1195</v>
          </cell>
        </row>
        <row r="10">
          <cell r="D10" t="str">
            <v>Marko</v>
          </cell>
          <cell r="K10">
            <v>3208</v>
          </cell>
        </row>
        <row r="11">
          <cell r="D11" t="str">
            <v>Ivan</v>
          </cell>
          <cell r="K11">
            <v>3879</v>
          </cell>
        </row>
        <row r="12">
          <cell r="D12" t="str">
            <v>Marko</v>
          </cell>
          <cell r="K12">
            <v>2266</v>
          </cell>
        </row>
        <row r="13">
          <cell r="D13" t="str">
            <v>Darko</v>
          </cell>
          <cell r="K13">
            <v>3349</v>
          </cell>
        </row>
        <row r="14">
          <cell r="D14" t="str">
            <v>Darko</v>
          </cell>
          <cell r="K14">
            <v>1536</v>
          </cell>
        </row>
        <row r="15">
          <cell r="D15" t="str">
            <v>Darko</v>
          </cell>
          <cell r="K15">
            <v>447</v>
          </cell>
        </row>
        <row r="16">
          <cell r="D16" t="str">
            <v>Marko</v>
          </cell>
          <cell r="K16">
            <v>1533</v>
          </cell>
        </row>
        <row r="17">
          <cell r="D17" t="str">
            <v>Petar</v>
          </cell>
          <cell r="K17">
            <v>2220</v>
          </cell>
        </row>
        <row r="18">
          <cell r="D18" t="str">
            <v>Ivan</v>
          </cell>
          <cell r="K18">
            <v>3255</v>
          </cell>
        </row>
        <row r="19">
          <cell r="D19" t="str">
            <v>Petar</v>
          </cell>
          <cell r="K19">
            <v>1863</v>
          </cell>
        </row>
        <row r="20">
          <cell r="D20" t="str">
            <v>Marko</v>
          </cell>
          <cell r="K20">
            <v>2175</v>
          </cell>
        </row>
        <row r="21">
          <cell r="D21" t="str">
            <v>Marko</v>
          </cell>
          <cell r="K21">
            <v>3005</v>
          </cell>
        </row>
        <row r="22">
          <cell r="D22" t="str">
            <v>Ivan</v>
          </cell>
          <cell r="K22">
            <v>1899</v>
          </cell>
        </row>
        <row r="23">
          <cell r="D23" t="str">
            <v>Petar</v>
          </cell>
          <cell r="K23">
            <v>437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rija"/>
      <sheetName val="Pivot_teorija"/>
      <sheetName val="Adrese_teorija"/>
      <sheetName val="Zadatak"/>
      <sheetName val="Sheet3"/>
    </sheetNames>
    <sheetDataSet>
      <sheetData sheetId="0"/>
      <sheetData sheetId="1"/>
      <sheetData sheetId="2">
        <row r="10">
          <cell r="I10">
            <v>1.17</v>
          </cell>
        </row>
      </sheetData>
      <sheetData sheetId="3">
        <row r="3">
          <cell r="D3" t="str">
            <v>Marko</v>
          </cell>
          <cell r="K3">
            <v>3319</v>
          </cell>
        </row>
        <row r="4">
          <cell r="K4">
            <v>1904</v>
          </cell>
        </row>
        <row r="5">
          <cell r="K5">
            <v>3403</v>
          </cell>
        </row>
        <row r="6">
          <cell r="K6">
            <v>2437</v>
          </cell>
        </row>
        <row r="7">
          <cell r="K7">
            <v>843</v>
          </cell>
        </row>
        <row r="8">
          <cell r="K8">
            <v>555</v>
          </cell>
        </row>
        <row r="9">
          <cell r="K9">
            <v>1195</v>
          </cell>
        </row>
        <row r="10">
          <cell r="K10">
            <v>3208</v>
          </cell>
        </row>
        <row r="11">
          <cell r="K11">
            <v>3879</v>
          </cell>
        </row>
        <row r="12">
          <cell r="K12">
            <v>2266</v>
          </cell>
        </row>
        <row r="13">
          <cell r="K13">
            <v>3349</v>
          </cell>
        </row>
        <row r="14">
          <cell r="K14">
            <v>1536</v>
          </cell>
        </row>
        <row r="15">
          <cell r="K15">
            <v>447</v>
          </cell>
        </row>
        <row r="16">
          <cell r="K16">
            <v>1533</v>
          </cell>
        </row>
        <row r="17">
          <cell r="K17">
            <v>2220</v>
          </cell>
        </row>
        <row r="18">
          <cell r="K18">
            <v>3255</v>
          </cell>
        </row>
        <row r="19">
          <cell r="K19">
            <v>1863</v>
          </cell>
        </row>
        <row r="20">
          <cell r="K20">
            <v>2175</v>
          </cell>
        </row>
        <row r="21">
          <cell r="K21">
            <v>3005</v>
          </cell>
        </row>
        <row r="22">
          <cell r="K22">
            <v>1899</v>
          </cell>
        </row>
        <row r="23">
          <cell r="K23">
            <v>437</v>
          </cell>
        </row>
      </sheetData>
      <sheetData sheetId="4"/>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w7/Downloads/Users/efbl/AppData/Roaming/Microsoft/Excel/pivot%20tabela%20primjer.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1529.876893749999" createdVersion="3" refreshedVersion="3" minRefreshableVersion="3" recordCount="15">
  <cacheSource type="worksheet">
    <worksheetSource ref="B1:F16" sheet="Sheet1" r:id="rId2"/>
  </cacheSource>
  <cacheFields count="5">
    <cacheField name="Ime" numFmtId="0">
      <sharedItems count="15">
        <s v="Marko"/>
        <s v="Ana"/>
        <s v="Pero"/>
        <s v="Sanja"/>
        <s v="Ivana"/>
        <s v="Mladen"/>
        <s v="Žarko"/>
        <s v="Đorđe"/>
        <s v="Dragana"/>
        <s v="Maja"/>
        <s v="Ratko"/>
        <s v="Danijela"/>
        <s v="Stanko"/>
        <s v="Veljko"/>
        <s v="Dejan"/>
      </sharedItems>
    </cacheField>
    <cacheField name="Plata" numFmtId="0">
      <sharedItems containsSemiMixedTypes="0" containsString="0" containsNumber="1" containsInteger="1" minValue="430" maxValue="950" count="8">
        <n v="430"/>
        <n v="500"/>
        <n v="700"/>
        <n v="600"/>
        <n v="900"/>
        <n v="450"/>
        <n v="800"/>
        <n v="950"/>
      </sharedItems>
    </cacheField>
    <cacheField name="Pol" numFmtId="0">
      <sharedItems count="2">
        <s v="M"/>
        <s v="Ž"/>
      </sharedItems>
    </cacheField>
    <cacheField name="Odjeljenje" numFmtId="0">
      <sharedItems count="4">
        <s v="Magacin"/>
        <s v="Administracija"/>
        <s v="Marketing"/>
        <s v="Uprava"/>
      </sharedItems>
    </cacheField>
    <cacheField name="Grad" numFmtId="0">
      <sharedItems count="3">
        <s v="Banja Luka"/>
        <s v="Prijedor"/>
        <s v="Bijeljin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1715.518474652781" createdVersion="3" refreshedVersion="3" minRefreshableVersion="3" recordCount="21">
  <cacheSource type="worksheet">
    <worksheetSource ref="A3:M24" sheet="Podaci_za_pivot "/>
  </cacheSource>
  <cacheFields count="13">
    <cacheField name="Kozmetički salon" numFmtId="0">
      <sharedItems/>
    </cacheField>
    <cacheField name="Grad" numFmtId="0">
      <sharedItems count="7">
        <s v="Banja Luka"/>
        <s v="Prnjavor"/>
        <s v="Bijeljina"/>
        <s v="Doboj"/>
        <s v="Sarajevo"/>
        <s v="Prijedor"/>
        <s v="Mrkonjić Grad"/>
      </sharedItems>
    </cacheField>
    <cacheField name="Pozicija" numFmtId="0">
      <sharedItems/>
    </cacheField>
    <cacheField name="Komercijalista" numFmtId="0">
      <sharedItems count="4">
        <s v="Darko"/>
        <s v="Petar"/>
        <s v="Ivan"/>
        <s v="Marko"/>
      </sharedItems>
    </cacheField>
    <cacheField name="Tip salona" numFmtId="0">
      <sharedItems count="3">
        <s v="B"/>
        <s v="A"/>
        <s v="C"/>
      </sharedItems>
    </cacheField>
    <cacheField name="Konkurencija" numFmtId="0">
      <sharedItems containsString="0" containsBlank="1" containsNumber="1" containsInteger="1" minValue="1" maxValue="4"/>
    </cacheField>
    <cacheField name="Radi sa konkurencijom" numFmtId="0">
      <sharedItems/>
    </cacheField>
    <cacheField name="Januar" numFmtId="0">
      <sharedItems containsSemiMixedTypes="0" containsString="0" containsNumber="1" containsInteger="1" minValue="123" maxValue="1211"/>
    </cacheField>
    <cacheField name="Februar" numFmtId="0">
      <sharedItems containsSemiMixedTypes="0" containsString="0" containsNumber="1" containsInteger="1" minValue="143" maxValue="1560"/>
    </cacheField>
    <cacheField name="Mart" numFmtId="0">
      <sharedItems containsSemiMixedTypes="0" containsString="0" containsNumber="1" containsInteger="1" minValue="91" maxValue="1108"/>
    </cacheField>
    <cacheField name="Ukupni promet" numFmtId="0">
      <sharedItems containsSemiMixedTypes="0" containsString="0" containsNumber="1" containsInteger="1" minValue="437" maxValue="3879"/>
    </cacheField>
    <cacheField name="Tip salona prema prometu" numFmtId="0">
      <sharedItems count="2">
        <s v="Zad."/>
        <s v="Promot.akt."/>
      </sharedItems>
    </cacheField>
    <cacheField name="Prosječni promet" numFmtId="3">
      <sharedItems containsSemiMixedTypes="0" containsString="0" containsNumber="1" minValue="145.66666666666666" maxValue="129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x v="0"/>
    <x v="0"/>
    <x v="0"/>
    <x v="0"/>
  </r>
  <r>
    <x v="1"/>
    <x v="1"/>
    <x v="1"/>
    <x v="1"/>
    <x v="0"/>
  </r>
  <r>
    <x v="2"/>
    <x v="2"/>
    <x v="0"/>
    <x v="1"/>
    <x v="1"/>
  </r>
  <r>
    <x v="3"/>
    <x v="3"/>
    <x v="1"/>
    <x v="2"/>
    <x v="2"/>
  </r>
  <r>
    <x v="4"/>
    <x v="4"/>
    <x v="1"/>
    <x v="3"/>
    <x v="2"/>
  </r>
  <r>
    <x v="5"/>
    <x v="5"/>
    <x v="0"/>
    <x v="3"/>
    <x v="1"/>
  </r>
  <r>
    <x v="6"/>
    <x v="3"/>
    <x v="0"/>
    <x v="2"/>
    <x v="1"/>
  </r>
  <r>
    <x v="7"/>
    <x v="2"/>
    <x v="0"/>
    <x v="2"/>
    <x v="0"/>
  </r>
  <r>
    <x v="8"/>
    <x v="4"/>
    <x v="1"/>
    <x v="1"/>
    <x v="2"/>
  </r>
  <r>
    <x v="9"/>
    <x v="5"/>
    <x v="1"/>
    <x v="0"/>
    <x v="2"/>
  </r>
  <r>
    <x v="10"/>
    <x v="6"/>
    <x v="0"/>
    <x v="2"/>
    <x v="0"/>
  </r>
  <r>
    <x v="11"/>
    <x v="7"/>
    <x v="1"/>
    <x v="1"/>
    <x v="1"/>
  </r>
  <r>
    <x v="12"/>
    <x v="2"/>
    <x v="0"/>
    <x v="3"/>
    <x v="2"/>
  </r>
  <r>
    <x v="13"/>
    <x v="0"/>
    <x v="0"/>
    <x v="0"/>
    <x v="2"/>
  </r>
  <r>
    <x v="14"/>
    <x v="3"/>
    <x v="0"/>
    <x v="1"/>
    <x v="0"/>
  </r>
</pivotCacheRecords>
</file>

<file path=xl/pivotCache/pivotCacheRecords2.xml><?xml version="1.0" encoding="utf-8"?>
<pivotCacheRecords xmlns="http://schemas.openxmlformats.org/spreadsheetml/2006/main" xmlns:r="http://schemas.openxmlformats.org/officeDocument/2006/relationships" count="21">
  <r>
    <s v="Beauty"/>
    <x v="0"/>
    <s v="Centar"/>
    <x v="0"/>
    <x v="0"/>
    <m/>
    <s v="Nema konk."/>
    <n v="579"/>
    <n v="745"/>
    <n v="212"/>
    <n v="1536"/>
    <x v="0"/>
    <n v="512"/>
  </r>
  <r>
    <s v="Brazil"/>
    <x v="1"/>
    <s v="Centar"/>
    <x v="0"/>
    <x v="1"/>
    <n v="4"/>
    <s v="Da"/>
    <n v="1038"/>
    <n v="1335"/>
    <n v="976"/>
    <n v="3349"/>
    <x v="0"/>
    <n v="1116.3333333333333"/>
  </r>
  <r>
    <s v="Doris"/>
    <x v="2"/>
    <s v="Centar"/>
    <x v="1"/>
    <x v="2"/>
    <n v="2"/>
    <s v="Da"/>
    <n v="123"/>
    <n v="143"/>
    <n v="171"/>
    <n v="437"/>
    <x v="1"/>
    <n v="145.66666666666666"/>
  </r>
  <r>
    <s v="Gold"/>
    <x v="3"/>
    <s v="Periferija"/>
    <x v="1"/>
    <x v="0"/>
    <n v="4"/>
    <s v="Da"/>
    <n v="689"/>
    <n v="974"/>
    <n v="557"/>
    <n v="2220"/>
    <x v="0"/>
    <n v="740"/>
  </r>
  <r>
    <s v="In Style"/>
    <x v="4"/>
    <s v="Centar"/>
    <x v="2"/>
    <x v="1"/>
    <n v="1"/>
    <s v="Da"/>
    <n v="1211"/>
    <n v="1560"/>
    <n v="1108"/>
    <n v="3879"/>
    <x v="0"/>
    <n v="1293"/>
  </r>
  <r>
    <s v="Italy"/>
    <x v="5"/>
    <s v="Zona šetališta"/>
    <x v="3"/>
    <x v="0"/>
    <m/>
    <s v="Nema konk."/>
    <n v="890"/>
    <n v="387"/>
    <n v="256"/>
    <n v="1533"/>
    <x v="0"/>
    <n v="511"/>
  </r>
  <r>
    <s v="Ivona"/>
    <x v="3"/>
    <s v="Periferija"/>
    <x v="1"/>
    <x v="2"/>
    <n v="2"/>
    <s v="Da"/>
    <n v="180"/>
    <n v="210"/>
    <n v="165"/>
    <n v="555"/>
    <x v="1"/>
    <n v="185"/>
  </r>
  <r>
    <s v="Jana"/>
    <x v="3"/>
    <s v="Zona šetališta"/>
    <x v="1"/>
    <x v="1"/>
    <n v="3"/>
    <s v="Da"/>
    <n v="1109"/>
    <n v="1240"/>
    <n v="1054"/>
    <n v="3403"/>
    <x v="0"/>
    <n v="1134.3333333333333"/>
  </r>
  <r>
    <s v="Jasmina"/>
    <x v="6"/>
    <s v="Periferija"/>
    <x v="3"/>
    <x v="1"/>
    <n v="3"/>
    <s v="Da"/>
    <n v="987"/>
    <n v="1031"/>
    <n v="987"/>
    <n v="3005"/>
    <x v="0"/>
    <n v="1001.6666666666666"/>
  </r>
  <r>
    <s v="Ljiljana"/>
    <x v="6"/>
    <s v="Periferija"/>
    <x v="3"/>
    <x v="0"/>
    <n v="3"/>
    <s v="Da"/>
    <n v="765"/>
    <n v="709"/>
    <n v="701"/>
    <n v="2175"/>
    <x v="0"/>
    <n v="725"/>
  </r>
  <r>
    <s v="Maja"/>
    <x v="5"/>
    <s v="Centar"/>
    <x v="3"/>
    <x v="1"/>
    <n v="1"/>
    <s v="Da"/>
    <n v="998"/>
    <n v="1189"/>
    <n v="1021"/>
    <n v="3208"/>
    <x v="0"/>
    <n v="1069.3333333333333"/>
  </r>
  <r>
    <s v="Mia"/>
    <x v="5"/>
    <s v="Centar"/>
    <x v="3"/>
    <x v="1"/>
    <n v="1"/>
    <s v="Da"/>
    <n v="990"/>
    <n v="1251"/>
    <n v="1078"/>
    <n v="3319"/>
    <x v="0"/>
    <n v="1106.3333333333333"/>
  </r>
  <r>
    <s v="My Style"/>
    <x v="0"/>
    <s v="Zona šetališta"/>
    <x v="0"/>
    <x v="2"/>
    <n v="2"/>
    <s v="Da"/>
    <n v="213"/>
    <n v="143"/>
    <n v="91"/>
    <n v="447"/>
    <x v="1"/>
    <n v="149"/>
  </r>
  <r>
    <s v="Salon M"/>
    <x v="2"/>
    <s v="Zona šetališta"/>
    <x v="1"/>
    <x v="0"/>
    <m/>
    <s v="Nema konk."/>
    <n v="745"/>
    <n v="890"/>
    <n v="802"/>
    <n v="2437"/>
    <x v="0"/>
    <n v="812.33333333333337"/>
  </r>
  <r>
    <s v="Sara"/>
    <x v="1"/>
    <s v="Periferija"/>
    <x v="1"/>
    <x v="0"/>
    <n v="1"/>
    <s v="Da"/>
    <n v="556"/>
    <n v="777"/>
    <n v="530"/>
    <n v="1863"/>
    <x v="0"/>
    <n v="621"/>
  </r>
  <r>
    <s v="Shine"/>
    <x v="4"/>
    <s v="Centar"/>
    <x v="2"/>
    <x v="1"/>
    <m/>
    <s v="Nema konk."/>
    <n v="950"/>
    <n v="1200"/>
    <n v="1105"/>
    <n v="3255"/>
    <x v="0"/>
    <n v="1085"/>
  </r>
  <r>
    <s v="Studio ljepote"/>
    <x v="5"/>
    <s v="Periferija"/>
    <x v="3"/>
    <x v="0"/>
    <n v="3"/>
    <s v="Da"/>
    <n v="865"/>
    <n v="789"/>
    <n v="612"/>
    <n v="2266"/>
    <x v="0"/>
    <n v="755.33333333333337"/>
  </r>
  <r>
    <s v="Studio S"/>
    <x v="0"/>
    <s v="Zona šetališta"/>
    <x v="0"/>
    <x v="2"/>
    <n v="2"/>
    <s v="Da"/>
    <n v="320"/>
    <n v="278"/>
    <n v="245"/>
    <n v="843"/>
    <x v="1"/>
    <n v="281"/>
  </r>
  <r>
    <s v="Style"/>
    <x v="3"/>
    <s v="Centar"/>
    <x v="1"/>
    <x v="0"/>
    <m/>
    <s v="Nema konk."/>
    <n v="554"/>
    <n v="421"/>
    <n v="220"/>
    <n v="1195"/>
    <x v="0"/>
    <n v="398.33333333333331"/>
  </r>
  <r>
    <s v="Suza"/>
    <x v="4"/>
    <s v="Centar"/>
    <x v="2"/>
    <x v="0"/>
    <m/>
    <s v="Nema konk."/>
    <n v="678"/>
    <n v="432"/>
    <n v="789"/>
    <n v="1899"/>
    <x v="0"/>
    <n v="633"/>
  </r>
  <r>
    <s v="Tamara"/>
    <x v="0"/>
    <s v="Periferija"/>
    <x v="0"/>
    <x v="0"/>
    <n v="4"/>
    <s v="Da"/>
    <n v="675"/>
    <n v="544"/>
    <n v="685"/>
    <n v="1904"/>
    <x v="0"/>
    <n v="634.666666666666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J20:M25" firstHeaderRow="1" firstDataRow="2" firstDataCol="1"/>
  <pivotFields count="5">
    <pivotField showAll="0">
      <items count="16">
        <item x="1"/>
        <item x="11"/>
        <item x="14"/>
        <item x="7"/>
        <item x="8"/>
        <item x="4"/>
        <item x="9"/>
        <item x="0"/>
        <item x="5"/>
        <item x="2"/>
        <item x="10"/>
        <item x="3"/>
        <item x="12"/>
        <item x="13"/>
        <item x="6"/>
        <item t="default"/>
      </items>
    </pivotField>
    <pivotField dataField="1" showAll="0" sumSubtotal="1">
      <items count="9">
        <item x="0"/>
        <item x="5"/>
        <item x="1"/>
        <item x="3"/>
        <item x="2"/>
        <item x="6"/>
        <item x="4"/>
        <item x="7"/>
        <item t="sum"/>
      </items>
    </pivotField>
    <pivotField axis="axisCol" showAll="0">
      <items count="3">
        <item x="0"/>
        <item x="1"/>
        <item t="default"/>
      </items>
    </pivotField>
    <pivotField showAll="0">
      <items count="5">
        <item x="1"/>
        <item x="0"/>
        <item x="2"/>
        <item x="3"/>
        <item t="default"/>
      </items>
    </pivotField>
    <pivotField axis="axisRow" showAll="0">
      <items count="4">
        <item x="0"/>
        <item x="2"/>
        <item x="1"/>
        <item t="default"/>
      </items>
    </pivotField>
  </pivotFields>
  <rowFields count="1">
    <field x="4"/>
  </rowFields>
  <rowItems count="4">
    <i>
      <x/>
    </i>
    <i>
      <x v="1"/>
    </i>
    <i>
      <x v="2"/>
    </i>
    <i t="grand">
      <x/>
    </i>
  </rowItems>
  <colFields count="1">
    <field x="2"/>
  </colFields>
  <colItems count="3">
    <i>
      <x/>
    </i>
    <i>
      <x v="1"/>
    </i>
    <i t="grand">
      <x/>
    </i>
  </colItems>
  <dataFields count="1">
    <dataField name="Sum of Plata" fld="1"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48:N53" firstHeaderRow="1" firstDataRow="2" firstDataCol="1"/>
  <pivotFields count="13">
    <pivotField showAll="0"/>
    <pivotField axis="axisRow" showAll="0">
      <items count="8">
        <item x="0"/>
        <item x="2"/>
        <item x="3"/>
        <item h="1" x="6"/>
        <item h="1" x="5"/>
        <item h="1" x="1"/>
        <item h="1" x="4"/>
        <item t="default"/>
      </items>
    </pivotField>
    <pivotField showAll="0"/>
    <pivotField showAll="0"/>
    <pivotField showAll="0"/>
    <pivotField showAll="0"/>
    <pivotField showAll="0"/>
    <pivotField showAll="0"/>
    <pivotField showAll="0"/>
    <pivotField showAll="0"/>
    <pivotField dataField="1" showAll="0"/>
    <pivotField axis="axisCol" showAll="0">
      <items count="3">
        <item x="1"/>
        <item x="0"/>
        <item t="default"/>
      </items>
    </pivotField>
    <pivotField numFmtId="3" showAll="0"/>
  </pivotFields>
  <rowFields count="1">
    <field x="1"/>
  </rowFields>
  <rowItems count="4">
    <i>
      <x/>
    </i>
    <i>
      <x v="1"/>
    </i>
    <i>
      <x v="2"/>
    </i>
    <i t="grand">
      <x/>
    </i>
  </rowItems>
  <colFields count="1">
    <field x="11"/>
  </colFields>
  <colItems count="3">
    <i>
      <x/>
    </i>
    <i>
      <x v="1"/>
    </i>
    <i t="grand">
      <x/>
    </i>
  </colItems>
  <dataFields count="1">
    <dataField name="Sum of Ukupni promet" fld="10" baseField="0" baseItem="0"/>
  </data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39:O45" firstHeaderRow="1" firstDataRow="2" firstDataCol="1"/>
  <pivotFields count="13">
    <pivotField showAll="0"/>
    <pivotField showAll="0"/>
    <pivotField showAll="0"/>
    <pivotField axis="axisRow" showAll="0">
      <items count="5">
        <item x="0"/>
        <item x="2"/>
        <item x="3"/>
        <item x="1"/>
        <item t="default"/>
      </items>
    </pivotField>
    <pivotField axis="axisCol" showAll="0">
      <items count="4">
        <item x="1"/>
        <item x="0"/>
        <item x="2"/>
        <item t="default"/>
      </items>
    </pivotField>
    <pivotField showAll="0"/>
    <pivotField showAll="0"/>
    <pivotField showAll="0"/>
    <pivotField showAll="0"/>
    <pivotField showAll="0"/>
    <pivotField dataField="1" showAll="0"/>
    <pivotField showAll="0"/>
    <pivotField numFmtId="3" showAll="0"/>
  </pivotFields>
  <rowFields count="1">
    <field x="3"/>
  </rowFields>
  <rowItems count="5">
    <i>
      <x/>
    </i>
    <i>
      <x v="1"/>
    </i>
    <i>
      <x v="2"/>
    </i>
    <i>
      <x v="3"/>
    </i>
    <i t="grand">
      <x/>
    </i>
  </rowItems>
  <colFields count="1">
    <field x="4"/>
  </colFields>
  <colItems count="4">
    <i>
      <x/>
    </i>
    <i>
      <x v="1"/>
    </i>
    <i>
      <x v="2"/>
    </i>
    <i t="grand">
      <x/>
    </i>
  </colItems>
  <dataFields count="1">
    <dataField name="Sum of Ukupni promet" fld="10" baseField="0" baseItem="0"/>
  </data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30:S36" firstHeaderRow="1" firstDataRow="2" firstDataCol="1"/>
  <pivotFields count="13">
    <pivotField showAll="0"/>
    <pivotField axis="axisCol" showAll="0">
      <items count="8">
        <item x="0"/>
        <item x="2"/>
        <item x="3"/>
        <item x="6"/>
        <item x="5"/>
        <item x="1"/>
        <item x="4"/>
        <item t="default"/>
      </items>
    </pivotField>
    <pivotField showAll="0"/>
    <pivotField axis="axisRow" showAll="0">
      <items count="5">
        <item x="0"/>
        <item x="2"/>
        <item x="3"/>
        <item x="1"/>
        <item t="default"/>
      </items>
    </pivotField>
    <pivotField showAll="0"/>
    <pivotField showAll="0"/>
    <pivotField showAll="0"/>
    <pivotField showAll="0"/>
    <pivotField showAll="0"/>
    <pivotField showAll="0"/>
    <pivotField dataField="1" showAll="0"/>
    <pivotField showAll="0"/>
    <pivotField numFmtId="3" showAll="0"/>
  </pivotFields>
  <rowFields count="1">
    <field x="3"/>
  </rowFields>
  <rowItems count="5">
    <i>
      <x/>
    </i>
    <i>
      <x v="1"/>
    </i>
    <i>
      <x v="2"/>
    </i>
    <i>
      <x v="3"/>
    </i>
    <i t="grand">
      <x/>
    </i>
  </rowItems>
  <colFields count="1">
    <field x="1"/>
  </colFields>
  <colItems count="8">
    <i>
      <x/>
    </i>
    <i>
      <x v="1"/>
    </i>
    <i>
      <x v="2"/>
    </i>
    <i>
      <x v="3"/>
    </i>
    <i>
      <x v="4"/>
    </i>
    <i>
      <x v="5"/>
    </i>
    <i>
      <x v="6"/>
    </i>
    <i t="grand">
      <x/>
    </i>
  </colItems>
  <dataFields count="1">
    <dataField name="Sum of Ukupni promet" fld="10"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4.xml"/><Relationship Id="rId7" Type="http://schemas.openxmlformats.org/officeDocument/2006/relationships/comments" Target="../comments2.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vmlDrawing" Target="../drawings/vmlDrawing2.vml"/><Relationship Id="rId5" Type="http://schemas.openxmlformats.org/officeDocument/2006/relationships/drawing" Target="../drawings/drawing6.x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tabSelected="1" zoomScaleNormal="100" workbookViewId="0">
      <selection activeCell="H1" sqref="H1"/>
    </sheetView>
  </sheetViews>
  <sheetFormatPr defaultRowHeight="15" x14ac:dyDescent="0.25"/>
  <cols>
    <col min="8" max="8" width="15.140625" customWidth="1"/>
    <col min="9" max="9" width="16.42578125" customWidth="1"/>
    <col min="12" max="12" width="10.7109375" bestFit="1" customWidth="1"/>
    <col min="13" max="13" width="10.140625" bestFit="1" customWidth="1"/>
  </cols>
  <sheetData>
    <row r="3" spans="2:17" ht="18.75" x14ac:dyDescent="0.3">
      <c r="E3" s="13" t="s">
        <v>54</v>
      </c>
      <c r="I3" s="24" t="s">
        <v>135</v>
      </c>
    </row>
    <row r="4" spans="2:17" x14ac:dyDescent="0.25">
      <c r="H4" s="6"/>
      <c r="I4" s="6"/>
      <c r="J4" s="6"/>
      <c r="K4" s="6"/>
      <c r="L4" s="6"/>
      <c r="M4" s="6"/>
      <c r="N4" s="6"/>
      <c r="O4" s="6"/>
      <c r="P4" s="6"/>
      <c r="Q4" s="6"/>
    </row>
    <row r="5" spans="2:17" x14ac:dyDescent="0.25">
      <c r="E5" s="13" t="s">
        <v>55</v>
      </c>
      <c r="H5" s="2">
        <v>41576</v>
      </c>
      <c r="I5" s="6"/>
      <c r="J5" s="6"/>
      <c r="K5" s="6"/>
      <c r="L5" s="6"/>
      <c r="M5" s="6"/>
      <c r="N5" s="6"/>
      <c r="O5" s="6"/>
      <c r="P5" s="6"/>
      <c r="Q5" s="6"/>
    </row>
    <row r="6" spans="2:17" ht="18.75" x14ac:dyDescent="0.3">
      <c r="E6" s="16" t="s">
        <v>188</v>
      </c>
      <c r="H6" s="6"/>
      <c r="I6" s="6"/>
      <c r="J6" s="6"/>
      <c r="K6" s="6"/>
      <c r="L6" s="6"/>
      <c r="M6" s="6"/>
      <c r="N6" s="6"/>
      <c r="O6" s="6"/>
      <c r="P6" s="6"/>
      <c r="Q6" s="6"/>
    </row>
    <row r="7" spans="2:17" x14ac:dyDescent="0.25">
      <c r="H7" s="6"/>
      <c r="I7" s="6"/>
      <c r="J7" s="6"/>
      <c r="K7" s="6"/>
      <c r="L7" s="6"/>
      <c r="M7" s="6"/>
      <c r="N7" s="6"/>
      <c r="O7" s="6"/>
      <c r="P7" s="6"/>
      <c r="Q7" s="6"/>
    </row>
    <row r="8" spans="2:17" x14ac:dyDescent="0.25">
      <c r="H8" s="6"/>
      <c r="I8" s="6"/>
      <c r="J8" s="6"/>
      <c r="K8" s="6"/>
      <c r="L8" s="6"/>
      <c r="M8" s="6"/>
      <c r="N8" s="6"/>
      <c r="O8" s="6"/>
      <c r="P8" s="6"/>
      <c r="Q8" s="6"/>
    </row>
    <row r="9" spans="2:17" x14ac:dyDescent="0.25">
      <c r="H9" s="6"/>
      <c r="I9" s="6"/>
      <c r="J9" s="6"/>
      <c r="K9" s="6"/>
      <c r="L9" s="6"/>
      <c r="M9" s="6"/>
      <c r="N9" s="6"/>
      <c r="O9" s="6"/>
      <c r="P9" s="6"/>
      <c r="Q9" s="6"/>
    </row>
    <row r="10" spans="2:17" ht="40.5" customHeight="1" x14ac:dyDescent="0.25">
      <c r="B10" s="13" t="s">
        <v>56</v>
      </c>
      <c r="J10" s="6"/>
      <c r="K10" s="6"/>
      <c r="L10" s="30">
        <v>41990</v>
      </c>
      <c r="M10" s="30">
        <v>41990</v>
      </c>
      <c r="N10" s="30"/>
      <c r="O10" s="30"/>
      <c r="P10" s="6"/>
      <c r="Q10" s="6"/>
    </row>
    <row r="11" spans="2:17" ht="31.5" customHeight="1" x14ac:dyDescent="0.25">
      <c r="B11" s="13" t="s">
        <v>57</v>
      </c>
      <c r="J11" s="6"/>
      <c r="K11" s="6"/>
      <c r="L11" s="6"/>
      <c r="M11" s="6"/>
      <c r="N11" s="6"/>
      <c r="O11" s="6"/>
      <c r="P11" s="6"/>
      <c r="Q11" s="6"/>
    </row>
    <row r="12" spans="2:17" ht="70.5" customHeight="1" x14ac:dyDescent="0.25">
      <c r="B12" s="72" t="s">
        <v>59</v>
      </c>
      <c r="C12" s="72"/>
      <c r="D12" s="72"/>
      <c r="E12" s="72"/>
      <c r="F12" s="72"/>
      <c r="G12" s="72"/>
      <c r="H12" s="72"/>
      <c r="I12" s="72"/>
      <c r="J12" s="6"/>
      <c r="K12" s="6"/>
      <c r="L12" s="6"/>
      <c r="M12" s="6"/>
      <c r="N12" s="6"/>
      <c r="O12" s="6"/>
      <c r="P12" s="6"/>
      <c r="Q12" s="6"/>
    </row>
    <row r="13" spans="2:17" ht="32.25" customHeight="1" x14ac:dyDescent="0.25">
      <c r="B13" s="71" t="s">
        <v>60</v>
      </c>
      <c r="C13" s="71"/>
      <c r="D13" s="71"/>
      <c r="E13" s="71"/>
      <c r="F13" s="71"/>
      <c r="G13" s="71"/>
      <c r="H13" s="71"/>
      <c r="I13" s="71"/>
      <c r="J13" s="6"/>
      <c r="K13" s="6"/>
      <c r="L13" s="6"/>
      <c r="M13" s="6"/>
      <c r="N13" s="6"/>
      <c r="O13" s="6"/>
      <c r="P13" s="6"/>
      <c r="Q13" s="6"/>
    </row>
    <row r="14" spans="2:17" ht="32.25" customHeight="1" x14ac:dyDescent="0.25">
      <c r="B14" s="71" t="s">
        <v>61</v>
      </c>
      <c r="C14" s="71"/>
      <c r="D14" s="71"/>
      <c r="E14" s="71"/>
      <c r="F14" s="71"/>
      <c r="G14" s="71"/>
      <c r="H14" s="71"/>
      <c r="I14" s="71"/>
      <c r="J14" s="6"/>
      <c r="K14" s="6"/>
      <c r="L14" s="6"/>
      <c r="M14" s="6"/>
      <c r="N14" s="6"/>
      <c r="O14" s="6"/>
      <c r="P14" s="6"/>
      <c r="Q14" s="6"/>
    </row>
    <row r="15" spans="2:17" ht="32.25" customHeight="1" x14ac:dyDescent="0.25">
      <c r="B15" s="71" t="s">
        <v>62</v>
      </c>
      <c r="C15" s="71"/>
      <c r="D15" s="71"/>
      <c r="E15" s="71"/>
      <c r="F15" s="71"/>
      <c r="G15" s="71"/>
      <c r="H15" s="71"/>
      <c r="I15" s="71"/>
      <c r="J15" s="6"/>
      <c r="K15" s="6"/>
      <c r="L15" s="6"/>
      <c r="M15" s="6"/>
      <c r="N15" s="6"/>
      <c r="O15" s="6"/>
      <c r="P15" s="6"/>
      <c r="Q15" s="6"/>
    </row>
    <row r="16" spans="2:17" ht="32.25" customHeight="1" x14ac:dyDescent="0.25">
      <c r="B16" s="71" t="s">
        <v>63</v>
      </c>
      <c r="C16" s="71"/>
      <c r="D16" s="71"/>
      <c r="E16" s="71"/>
      <c r="F16" s="71"/>
      <c r="G16" s="71"/>
      <c r="H16" s="71"/>
      <c r="I16" s="71"/>
      <c r="J16" s="6"/>
      <c r="K16" s="6"/>
      <c r="L16" s="6"/>
      <c r="M16" s="6"/>
      <c r="N16" s="6"/>
      <c r="O16" s="6"/>
      <c r="P16" s="6"/>
      <c r="Q16" s="6"/>
    </row>
    <row r="17" spans="2:17" ht="32.25" customHeight="1" x14ac:dyDescent="0.25">
      <c r="B17" s="71" t="s">
        <v>64</v>
      </c>
      <c r="C17" s="71"/>
      <c r="D17" s="71"/>
      <c r="E17" s="71"/>
      <c r="F17" s="71"/>
      <c r="G17" s="71"/>
      <c r="H17" s="71"/>
      <c r="I17" s="71"/>
      <c r="J17" s="6"/>
      <c r="K17" s="6"/>
      <c r="L17" s="6"/>
      <c r="M17" s="6"/>
      <c r="N17" s="6"/>
      <c r="O17" s="6"/>
      <c r="P17" s="6"/>
      <c r="Q17" s="6"/>
    </row>
    <row r="18" spans="2:17" ht="32.25" customHeight="1" x14ac:dyDescent="0.25">
      <c r="B18" s="71" t="s">
        <v>65</v>
      </c>
      <c r="C18" s="71"/>
      <c r="D18" s="71"/>
      <c r="E18" s="71"/>
      <c r="F18" s="71"/>
      <c r="G18" s="71"/>
      <c r="H18" s="71"/>
      <c r="I18" s="71"/>
      <c r="J18" s="6"/>
      <c r="K18" s="6"/>
      <c r="L18" s="6"/>
      <c r="M18" s="6"/>
      <c r="N18" s="6"/>
      <c r="O18" s="6"/>
      <c r="P18" s="6"/>
      <c r="Q18" s="6"/>
    </row>
    <row r="19" spans="2:17" ht="32.25" customHeight="1" x14ac:dyDescent="0.25">
      <c r="B19" s="71" t="s">
        <v>66</v>
      </c>
      <c r="C19" s="71"/>
      <c r="D19" s="71"/>
      <c r="E19" s="71"/>
      <c r="F19" s="71"/>
      <c r="G19" s="71"/>
      <c r="H19" s="71"/>
      <c r="I19" s="71"/>
      <c r="J19" s="6"/>
      <c r="K19" s="6"/>
      <c r="L19" s="6"/>
      <c r="M19" s="6"/>
      <c r="N19" s="6"/>
      <c r="O19" s="6"/>
      <c r="P19" s="6"/>
      <c r="Q19" s="6"/>
    </row>
    <row r="20" spans="2:17" ht="32.25" customHeight="1" x14ac:dyDescent="0.25">
      <c r="B20" s="71" t="s">
        <v>67</v>
      </c>
      <c r="C20" s="71"/>
      <c r="D20" s="71"/>
      <c r="E20" s="71"/>
      <c r="F20" s="71"/>
      <c r="G20" s="71"/>
      <c r="H20" s="71"/>
      <c r="I20" s="71"/>
      <c r="J20" s="6"/>
      <c r="K20" s="6"/>
      <c r="L20" s="6"/>
      <c r="M20" s="6"/>
      <c r="N20" s="6"/>
      <c r="O20" s="6"/>
      <c r="P20" s="6"/>
      <c r="Q20" s="6"/>
    </row>
    <row r="21" spans="2:17" ht="32.25" customHeight="1" x14ac:dyDescent="0.25">
      <c r="B21" s="71" t="s">
        <v>58</v>
      </c>
      <c r="C21" s="71"/>
      <c r="D21" s="71"/>
      <c r="E21" s="71"/>
      <c r="F21" s="71"/>
      <c r="G21" s="71"/>
      <c r="H21" s="71"/>
      <c r="I21" s="71"/>
      <c r="J21" s="6"/>
      <c r="K21" s="6"/>
      <c r="L21" s="6"/>
      <c r="M21" s="6"/>
      <c r="N21" s="6"/>
      <c r="O21" s="6"/>
      <c r="P21" s="6"/>
      <c r="Q21" s="6"/>
    </row>
    <row r="22" spans="2:17" x14ac:dyDescent="0.25">
      <c r="J22" s="6"/>
      <c r="K22" s="6"/>
      <c r="L22" s="6"/>
      <c r="M22" s="6"/>
      <c r="N22" s="6"/>
      <c r="O22" s="6"/>
      <c r="P22" s="6"/>
      <c r="Q22" s="6"/>
    </row>
    <row r="23" spans="2:17" x14ac:dyDescent="0.25">
      <c r="J23" s="6"/>
      <c r="K23" s="6"/>
      <c r="L23" s="6"/>
      <c r="M23" s="6"/>
      <c r="N23" s="6"/>
      <c r="O23" s="6"/>
      <c r="P23" s="6"/>
      <c r="Q23" s="6"/>
    </row>
  </sheetData>
  <mergeCells count="10">
    <mergeCell ref="B17:I17"/>
    <mergeCell ref="B18:I18"/>
    <mergeCell ref="B19:I19"/>
    <mergeCell ref="B20:I20"/>
    <mergeCell ref="B21:I21"/>
    <mergeCell ref="B13:I13"/>
    <mergeCell ref="B12:I12"/>
    <mergeCell ref="B14:I14"/>
    <mergeCell ref="B15:I15"/>
    <mergeCell ref="B16:I1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D1:F31"/>
  <sheetViews>
    <sheetView workbookViewId="0">
      <selection activeCell="J16" sqref="J16"/>
    </sheetView>
  </sheetViews>
  <sheetFormatPr defaultRowHeight="15" x14ac:dyDescent="0.25"/>
  <cols>
    <col min="1" max="4" width="9.140625" style="13"/>
    <col min="5" max="5" width="31.28515625" style="13" customWidth="1"/>
    <col min="6" max="6" width="11.7109375" style="13" customWidth="1"/>
    <col min="7" max="16384" width="9.140625" style="13"/>
  </cols>
  <sheetData>
    <row r="1" spans="4:6" x14ac:dyDescent="0.25">
      <c r="D1" s="93" t="s">
        <v>677</v>
      </c>
      <c r="E1" s="93"/>
      <c r="F1" s="93"/>
    </row>
    <row r="3" spans="4:6" ht="15.75" x14ac:dyDescent="0.25">
      <c r="D3" s="46" t="s">
        <v>512</v>
      </c>
      <c r="E3" s="47" t="s">
        <v>513</v>
      </c>
      <c r="F3" s="48">
        <f>VLOOKUP(D3,'Tabela studenata'!$A$2:$C$203,3,FALSE)</f>
        <v>8</v>
      </c>
    </row>
    <row r="4" spans="4:6" ht="15.75" x14ac:dyDescent="0.25">
      <c r="D4" s="46" t="s">
        <v>546</v>
      </c>
      <c r="E4" s="47" t="s">
        <v>547</v>
      </c>
      <c r="F4" s="48">
        <f>VLOOKUP(D4,'Tabela studenata'!$A$2:$C$203,3,FALSE)</f>
        <v>10</v>
      </c>
    </row>
    <row r="5" spans="4:6" ht="15.75" x14ac:dyDescent="0.25">
      <c r="D5" s="46" t="s">
        <v>674</v>
      </c>
      <c r="E5" s="47" t="s">
        <v>675</v>
      </c>
      <c r="F5" s="48">
        <f>VLOOKUP(D5,'Tabela studenata'!$A$2:$C$203,3,FALSE)</f>
        <v>10</v>
      </c>
    </row>
    <row r="6" spans="4:6" ht="15.75" x14ac:dyDescent="0.25">
      <c r="D6" s="46" t="s">
        <v>276</v>
      </c>
      <c r="E6" s="47" t="s">
        <v>277</v>
      </c>
      <c r="F6" s="48">
        <f>VLOOKUP(D6,'Tabela studenata'!$A$2:$C$203,3,FALSE)</f>
        <v>9</v>
      </c>
    </row>
    <row r="7" spans="4:6" ht="15.75" x14ac:dyDescent="0.25">
      <c r="D7" s="46" t="s">
        <v>502</v>
      </c>
      <c r="E7" s="47" t="s">
        <v>503</v>
      </c>
      <c r="F7" s="48">
        <f>VLOOKUP(D7,'Tabela studenata'!$A$2:$C$203,3,FALSE)</f>
        <v>9</v>
      </c>
    </row>
    <row r="8" spans="4:6" ht="15.75" x14ac:dyDescent="0.25">
      <c r="D8" s="46" t="s">
        <v>388</v>
      </c>
      <c r="E8" s="47" t="s">
        <v>389</v>
      </c>
      <c r="F8" s="48">
        <f>VLOOKUP(D8,'Tabela studenata'!$A$2:$C$203,3,FALSE)</f>
        <v>5</v>
      </c>
    </row>
    <row r="9" spans="4:6" ht="15.75" x14ac:dyDescent="0.25">
      <c r="D9" s="46" t="s">
        <v>650</v>
      </c>
      <c r="E9" s="47" t="s">
        <v>651</v>
      </c>
      <c r="F9" s="48">
        <f>VLOOKUP(D9,'Tabela studenata'!$A$2:$C$203,3,FALSE)</f>
        <v>10</v>
      </c>
    </row>
    <row r="10" spans="4:6" ht="15.75" x14ac:dyDescent="0.25">
      <c r="D10" s="46" t="s">
        <v>376</v>
      </c>
      <c r="E10" s="47" t="s">
        <v>377</v>
      </c>
      <c r="F10" s="48">
        <f>VLOOKUP(D10,'Tabela studenata'!$A$2:$C$203,3,FALSE)</f>
        <v>10</v>
      </c>
    </row>
    <row r="11" spans="4:6" ht="15.75" x14ac:dyDescent="0.25">
      <c r="D11" s="46" t="s">
        <v>400</v>
      </c>
      <c r="E11" s="47" t="s">
        <v>401</v>
      </c>
      <c r="F11" s="48">
        <f>VLOOKUP(D11,'Tabela studenata'!$A$2:$C$203,3,FALSE)</f>
        <v>6</v>
      </c>
    </row>
    <row r="12" spans="4:6" ht="15.75" x14ac:dyDescent="0.25">
      <c r="D12" s="46" t="s">
        <v>598</v>
      </c>
      <c r="E12" s="47" t="s">
        <v>599</v>
      </c>
      <c r="F12" s="48">
        <f>VLOOKUP(D12,'Tabela studenata'!$A$2:$C$203,3,FALSE)</f>
        <v>9</v>
      </c>
    </row>
    <row r="13" spans="4:6" ht="15.75" x14ac:dyDescent="0.25">
      <c r="D13" s="46" t="s">
        <v>584</v>
      </c>
      <c r="E13" s="47" t="s">
        <v>585</v>
      </c>
      <c r="F13" s="48">
        <f>VLOOKUP(D13,'Tabela studenata'!$A$2:$C$203,3,FALSE)</f>
        <v>10</v>
      </c>
    </row>
    <row r="14" spans="4:6" ht="15.75" x14ac:dyDescent="0.25">
      <c r="D14" s="46" t="s">
        <v>440</v>
      </c>
      <c r="E14" s="47" t="s">
        <v>441</v>
      </c>
      <c r="F14" s="48">
        <f>VLOOKUP(D14,'Tabela studenata'!$A$2:$C$203,3,FALSE)</f>
        <v>5</v>
      </c>
    </row>
    <row r="15" spans="4:6" ht="15.75" x14ac:dyDescent="0.25">
      <c r="D15" s="46" t="s">
        <v>284</v>
      </c>
      <c r="E15" s="47" t="s">
        <v>285</v>
      </c>
      <c r="F15" s="48">
        <f>VLOOKUP(D15,'Tabela studenata'!$A$2:$C$203,3,FALSE)</f>
        <v>7</v>
      </c>
    </row>
    <row r="16" spans="4:6" ht="15.75" x14ac:dyDescent="0.25">
      <c r="D16" s="46" t="s">
        <v>648</v>
      </c>
      <c r="E16" s="47" t="s">
        <v>649</v>
      </c>
      <c r="F16" s="48">
        <f>VLOOKUP(D16,'Tabela studenata'!$A$2:$C$203,3,FALSE)</f>
        <v>5</v>
      </c>
    </row>
    <row r="17" spans="4:6" ht="15.75" x14ac:dyDescent="0.25">
      <c r="D17" s="46" t="s">
        <v>646</v>
      </c>
      <c r="E17" s="47" t="s">
        <v>647</v>
      </c>
      <c r="F17" s="48">
        <f>VLOOKUP(D17,'Tabela studenata'!$A$2:$C$203,3,FALSE)</f>
        <v>5</v>
      </c>
    </row>
    <row r="18" spans="4:6" ht="15.75" x14ac:dyDescent="0.25">
      <c r="D18" s="46" t="s">
        <v>482</v>
      </c>
      <c r="E18" s="47" t="s">
        <v>483</v>
      </c>
      <c r="F18" s="48">
        <f>VLOOKUP(D18,'Tabela studenata'!$A$2:$C$203,3,FALSE)</f>
        <v>10</v>
      </c>
    </row>
    <row r="19" spans="4:6" ht="15.75" x14ac:dyDescent="0.25">
      <c r="D19" s="46" t="s">
        <v>288</v>
      </c>
      <c r="E19" s="47" t="s">
        <v>289</v>
      </c>
      <c r="F19" s="48">
        <f>VLOOKUP(D19,'Tabela studenata'!$A$2:$C$203,3,FALSE)</f>
        <v>9</v>
      </c>
    </row>
    <row r="20" spans="4:6" ht="15.75" x14ac:dyDescent="0.25">
      <c r="D20" s="46" t="s">
        <v>424</v>
      </c>
      <c r="E20" s="47" t="s">
        <v>425</v>
      </c>
      <c r="F20" s="48">
        <f>VLOOKUP(D20,'Tabela studenata'!$A$2:$C$203,3,FALSE)</f>
        <v>10</v>
      </c>
    </row>
    <row r="21" spans="4:6" ht="15.75" x14ac:dyDescent="0.25">
      <c r="D21" s="46" t="s">
        <v>308</v>
      </c>
      <c r="E21" s="47" t="s">
        <v>309</v>
      </c>
      <c r="F21" s="48">
        <f>VLOOKUP(D21,'Tabela studenata'!$A$2:$C$203,3,FALSE)</f>
        <v>6</v>
      </c>
    </row>
    <row r="22" spans="4:6" ht="15.75" x14ac:dyDescent="0.25">
      <c r="D22" s="46" t="s">
        <v>356</v>
      </c>
      <c r="E22" s="47" t="s">
        <v>357</v>
      </c>
      <c r="F22" s="48">
        <f>VLOOKUP(D22,'Tabela studenata'!$A$2:$C$203,3,FALSE)</f>
        <v>9</v>
      </c>
    </row>
    <row r="23" spans="4:6" ht="15.75" x14ac:dyDescent="0.25">
      <c r="D23" s="46" t="s">
        <v>600</v>
      </c>
      <c r="E23" s="47" t="s">
        <v>601</v>
      </c>
      <c r="F23" s="48">
        <f>VLOOKUP(D23,'Tabela studenata'!$A$2:$C$203,3,FALSE)</f>
        <v>10</v>
      </c>
    </row>
    <row r="24" spans="4:6" ht="15.75" x14ac:dyDescent="0.25">
      <c r="D24" s="46" t="s">
        <v>334</v>
      </c>
      <c r="E24" s="47" t="s">
        <v>335</v>
      </c>
      <c r="F24" s="48">
        <f>VLOOKUP(D24,'Tabela studenata'!$A$2:$C$203,3,FALSE)</f>
        <v>10</v>
      </c>
    </row>
    <row r="25" spans="4:6" ht="15.75" x14ac:dyDescent="0.25">
      <c r="D25" s="46" t="s">
        <v>454</v>
      </c>
      <c r="E25" s="47" t="s">
        <v>455</v>
      </c>
      <c r="F25" s="48">
        <f>VLOOKUP(D25,'Tabela studenata'!$A$2:$C$203,3,FALSE)</f>
        <v>8</v>
      </c>
    </row>
    <row r="26" spans="4:6" ht="15.75" x14ac:dyDescent="0.25">
      <c r="D26" s="46" t="s">
        <v>534</v>
      </c>
      <c r="E26" s="47" t="s">
        <v>535</v>
      </c>
      <c r="F26" s="48">
        <f>VLOOKUP(D26,'Tabela studenata'!$A$2:$C$203,3,FALSE)</f>
        <v>5</v>
      </c>
    </row>
    <row r="27" spans="4:6" ht="15.75" x14ac:dyDescent="0.25">
      <c r="D27" s="46" t="s">
        <v>462</v>
      </c>
      <c r="E27" s="47" t="s">
        <v>463</v>
      </c>
      <c r="F27" s="48">
        <f>VLOOKUP(D27,'Tabela studenata'!$A$2:$C$203,3,FALSE)</f>
        <v>9</v>
      </c>
    </row>
    <row r="28" spans="4:6" ht="15.75" x14ac:dyDescent="0.25">
      <c r="D28" s="46" t="s">
        <v>466</v>
      </c>
      <c r="E28" s="47" t="s">
        <v>467</v>
      </c>
      <c r="F28" s="48">
        <f>VLOOKUP(D28,'Tabela studenata'!$A$2:$C$203,3,FALSE)</f>
        <v>5</v>
      </c>
    </row>
    <row r="29" spans="4:6" ht="15.75" x14ac:dyDescent="0.25">
      <c r="D29" s="46" t="s">
        <v>474</v>
      </c>
      <c r="E29" s="47" t="s">
        <v>475</v>
      </c>
      <c r="F29" s="48">
        <f>VLOOKUP(D29,'Tabela studenata'!$A$2:$C$203,3,FALSE)</f>
        <v>5</v>
      </c>
    </row>
    <row r="30" spans="4:6" ht="15.75" x14ac:dyDescent="0.25">
      <c r="D30" s="46" t="s">
        <v>306</v>
      </c>
      <c r="E30" s="47" t="s">
        <v>307</v>
      </c>
      <c r="F30" s="48">
        <f>VLOOKUP(D30,'Tabela studenata'!$A$2:$C$203,3,FALSE)</f>
        <v>5</v>
      </c>
    </row>
    <row r="31" spans="4:6" ht="15.75" x14ac:dyDescent="0.25">
      <c r="D31" s="46" t="s">
        <v>396</v>
      </c>
      <c r="E31" s="47" t="s">
        <v>397</v>
      </c>
      <c r="F31" s="48">
        <f>VLOOKUP(D31,'Tabela studenata'!$A$2:$C$203,3,FALSE)</f>
        <v>6</v>
      </c>
    </row>
  </sheetData>
  <mergeCells count="1">
    <mergeCell ref="D1:F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25"/>
  <sheetViews>
    <sheetView workbookViewId="0">
      <selection activeCell="K16" sqref="K16"/>
    </sheetView>
  </sheetViews>
  <sheetFormatPr defaultRowHeight="15" x14ac:dyDescent="0.25"/>
  <cols>
    <col min="1" max="1" width="9.140625" style="13"/>
    <col min="2" max="2" width="16.140625" style="13" customWidth="1"/>
    <col min="3" max="3" width="15.140625" style="37" customWidth="1"/>
    <col min="4" max="4" width="22.140625" style="13" customWidth="1"/>
    <col min="5" max="5" width="15.140625" style="37" customWidth="1"/>
    <col min="6" max="16384" width="9.140625" style="13"/>
  </cols>
  <sheetData>
    <row r="2" spans="2:6" x14ac:dyDescent="0.25">
      <c r="C2" s="68" t="s">
        <v>678</v>
      </c>
      <c r="D2" s="1" t="s">
        <v>679</v>
      </c>
      <c r="E2" s="68" t="s">
        <v>680</v>
      </c>
      <c r="F2" s="69" t="s">
        <v>681</v>
      </c>
    </row>
    <row r="3" spans="2:6" x14ac:dyDescent="0.25">
      <c r="B3" s="37"/>
      <c r="C3" s="37">
        <v>719586303</v>
      </c>
      <c r="D3" s="70" t="s">
        <v>682</v>
      </c>
      <c r="E3" s="37">
        <v>43</v>
      </c>
      <c r="F3" s="37"/>
    </row>
    <row r="4" spans="2:6" x14ac:dyDescent="0.25">
      <c r="B4" s="37"/>
      <c r="C4" s="37">
        <v>450199490</v>
      </c>
      <c r="D4" s="70" t="s">
        <v>683</v>
      </c>
      <c r="E4" s="37">
        <v>53</v>
      </c>
      <c r="F4" s="37"/>
    </row>
    <row r="5" spans="2:6" x14ac:dyDescent="0.25">
      <c r="B5" s="37"/>
      <c r="C5" s="37">
        <v>163327858</v>
      </c>
      <c r="D5" s="70" t="s">
        <v>684</v>
      </c>
      <c r="E5" s="37">
        <v>59</v>
      </c>
      <c r="F5" s="37"/>
    </row>
    <row r="6" spans="2:6" x14ac:dyDescent="0.25">
      <c r="B6" s="37"/>
      <c r="C6" s="37">
        <v>715588556</v>
      </c>
      <c r="D6" s="70" t="s">
        <v>685</v>
      </c>
      <c r="E6" s="37">
        <v>24</v>
      </c>
      <c r="F6" s="37"/>
    </row>
    <row r="7" spans="2:6" x14ac:dyDescent="0.25">
      <c r="B7" s="37"/>
      <c r="C7" s="37">
        <v>120854885</v>
      </c>
      <c r="D7" s="70" t="s">
        <v>686</v>
      </c>
      <c r="E7" s="37">
        <v>24</v>
      </c>
      <c r="F7" s="37"/>
    </row>
    <row r="8" spans="2:6" x14ac:dyDescent="0.25">
      <c r="B8" s="37"/>
      <c r="C8" s="37">
        <v>520819606</v>
      </c>
      <c r="D8" s="70" t="s">
        <v>687</v>
      </c>
      <c r="E8" s="37">
        <v>39</v>
      </c>
      <c r="F8" s="37">
        <f>VLOOKUP(C8,'Akcijske cijene'!$D$3:$F$14,3,FALSE)</f>
        <v>25</v>
      </c>
    </row>
    <row r="9" spans="2:6" x14ac:dyDescent="0.25">
      <c r="B9" s="37"/>
      <c r="C9" s="37">
        <v>819940772</v>
      </c>
      <c r="D9" s="70" t="s">
        <v>688</v>
      </c>
      <c r="E9" s="37">
        <v>51</v>
      </c>
      <c r="F9" s="37">
        <f>VLOOKUP(C9,'Akcijske cijene'!$D$3:$F$14,3,FALSE)</f>
        <v>39</v>
      </c>
    </row>
    <row r="10" spans="2:6" x14ac:dyDescent="0.25">
      <c r="B10" s="37"/>
      <c r="C10" s="37">
        <v>748547698</v>
      </c>
      <c r="D10" s="70" t="s">
        <v>689</v>
      </c>
      <c r="E10" s="37">
        <v>6</v>
      </c>
      <c r="F10" s="37">
        <f>VLOOKUP(C10,'Akcijske cijene'!$D$3:$F$14,3,FALSE)</f>
        <v>5</v>
      </c>
    </row>
    <row r="11" spans="2:6" x14ac:dyDescent="0.25">
      <c r="B11" s="37"/>
      <c r="C11" s="37">
        <v>279735466</v>
      </c>
      <c r="D11" s="70" t="s">
        <v>690</v>
      </c>
      <c r="E11" s="37">
        <v>37</v>
      </c>
      <c r="F11" s="37"/>
    </row>
    <row r="12" spans="2:6" x14ac:dyDescent="0.25">
      <c r="B12" s="37"/>
      <c r="C12" s="37">
        <v>641279240</v>
      </c>
      <c r="D12" s="70" t="s">
        <v>691</v>
      </c>
      <c r="E12" s="37">
        <v>7</v>
      </c>
      <c r="F12" s="37"/>
    </row>
    <row r="13" spans="2:6" x14ac:dyDescent="0.25">
      <c r="B13" s="37"/>
      <c r="C13" s="37">
        <v>875008937</v>
      </c>
      <c r="D13" s="70" t="s">
        <v>692</v>
      </c>
      <c r="E13" s="37">
        <v>34</v>
      </c>
      <c r="F13" s="37">
        <f>VLOOKUP(C13,'Akcijske cijene'!$D$3:$F$14,3,FALSE)</f>
        <v>29</v>
      </c>
    </row>
    <row r="14" spans="2:6" x14ac:dyDescent="0.25">
      <c r="B14" s="37"/>
      <c r="C14" s="37">
        <v>470122976</v>
      </c>
      <c r="D14" s="70" t="s">
        <v>693</v>
      </c>
      <c r="E14" s="37">
        <v>20</v>
      </c>
      <c r="F14" s="37">
        <f>VLOOKUP(C14,'Akcijske cijene'!$D$3:$F$14,3,FALSE)</f>
        <v>15</v>
      </c>
    </row>
    <row r="15" spans="2:6" x14ac:dyDescent="0.25">
      <c r="B15" s="37"/>
      <c r="C15" s="37">
        <v>579907976</v>
      </c>
      <c r="D15" s="70" t="s">
        <v>694</v>
      </c>
      <c r="E15" s="37">
        <v>29</v>
      </c>
      <c r="F15" s="37">
        <f>VLOOKUP(C15,'Akcijske cijene'!$D$3:$F$14,3,FALSE)</f>
        <v>25</v>
      </c>
    </row>
    <row r="16" spans="2:6" x14ac:dyDescent="0.25">
      <c r="B16" s="37"/>
      <c r="C16" s="37">
        <v>452297707</v>
      </c>
      <c r="D16" s="70" t="s">
        <v>695</v>
      </c>
      <c r="E16" s="37">
        <v>22</v>
      </c>
      <c r="F16" s="37">
        <f>VLOOKUP(C16,'Akcijske cijene'!$D$3:$F$14,3,FALSE)</f>
        <v>19</v>
      </c>
    </row>
    <row r="17" spans="2:6" x14ac:dyDescent="0.25">
      <c r="B17" s="37"/>
      <c r="C17" s="37">
        <v>362041870</v>
      </c>
      <c r="D17" s="70" t="s">
        <v>696</v>
      </c>
      <c r="E17" s="37">
        <v>14</v>
      </c>
      <c r="F17" s="37">
        <f>VLOOKUP(C17,'Akcijske cijene'!$D$3:$F$14,3,FALSE)</f>
        <v>11</v>
      </c>
    </row>
    <row r="18" spans="2:6" x14ac:dyDescent="0.25">
      <c r="B18" s="37"/>
      <c r="C18" s="37">
        <v>423407058</v>
      </c>
      <c r="D18" s="70" t="s">
        <v>697</v>
      </c>
      <c r="E18" s="37">
        <v>51</v>
      </c>
      <c r="F18" s="37"/>
    </row>
    <row r="19" spans="2:6" x14ac:dyDescent="0.25">
      <c r="B19" s="37"/>
      <c r="C19" s="37">
        <v>200147907</v>
      </c>
      <c r="D19" s="70" t="s">
        <v>698</v>
      </c>
      <c r="E19" s="37">
        <v>16</v>
      </c>
      <c r="F19" s="37">
        <f>VLOOKUP(C19,'Akcijske cijene'!$D$3:$F$14,3,FALSE)</f>
        <v>15</v>
      </c>
    </row>
    <row r="20" spans="2:6" x14ac:dyDescent="0.25">
      <c r="B20" s="37"/>
      <c r="C20" s="37">
        <v>884939951</v>
      </c>
      <c r="D20" s="70" t="s">
        <v>699</v>
      </c>
      <c r="E20" s="37">
        <v>33</v>
      </c>
      <c r="F20" s="37">
        <f>VLOOKUP(C20,'Akcijske cijene'!$D$3:$F$14,3,FALSE)</f>
        <v>29</v>
      </c>
    </row>
    <row r="21" spans="2:6" x14ac:dyDescent="0.25">
      <c r="B21" s="37"/>
      <c r="C21" s="37">
        <v>889567099</v>
      </c>
      <c r="D21" s="70" t="s">
        <v>700</v>
      </c>
      <c r="E21" s="37">
        <v>9</v>
      </c>
      <c r="F21" s="37"/>
    </row>
    <row r="22" spans="2:6" x14ac:dyDescent="0.25">
      <c r="B22" s="37"/>
      <c r="C22" s="37">
        <v>648124378</v>
      </c>
      <c r="D22" s="70" t="s">
        <v>701</v>
      </c>
      <c r="E22" s="37">
        <v>41</v>
      </c>
      <c r="F22" s="37">
        <f>VLOOKUP(C22,'Akcijske cijene'!$D$3:$F$14,3,FALSE)</f>
        <v>33</v>
      </c>
    </row>
    <row r="23" spans="2:6" x14ac:dyDescent="0.25">
      <c r="B23" s="37"/>
      <c r="C23" s="37">
        <v>532753642</v>
      </c>
      <c r="D23" s="70" t="s">
        <v>702</v>
      </c>
      <c r="E23" s="37">
        <v>47</v>
      </c>
      <c r="F23" s="37">
        <f>VLOOKUP(C23,'Akcijske cijene'!$D$3:$F$14,3,FALSE)</f>
        <v>42</v>
      </c>
    </row>
    <row r="24" spans="2:6" x14ac:dyDescent="0.25">
      <c r="B24" s="37"/>
      <c r="C24" s="37">
        <v>213391541</v>
      </c>
      <c r="D24" s="70" t="s">
        <v>703</v>
      </c>
      <c r="E24" s="37">
        <v>17</v>
      </c>
      <c r="F24" s="37"/>
    </row>
    <row r="25" spans="2:6" x14ac:dyDescent="0.25">
      <c r="B25" s="37"/>
      <c r="C25" s="37">
        <v>983502706</v>
      </c>
      <c r="D25" s="70" t="s">
        <v>704</v>
      </c>
      <c r="E25" s="37">
        <v>21</v>
      </c>
      <c r="F25" s="3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2:F14"/>
  <sheetViews>
    <sheetView workbookViewId="0"/>
  </sheetViews>
  <sheetFormatPr defaultRowHeight="15" x14ac:dyDescent="0.25"/>
  <cols>
    <col min="1" max="3" width="9.140625" style="13"/>
    <col min="4" max="4" width="16.5703125" style="13" customWidth="1"/>
    <col min="5" max="5" width="16.42578125" style="13" customWidth="1"/>
    <col min="6" max="6" width="15.7109375" style="13" customWidth="1"/>
    <col min="7" max="16384" width="9.140625" style="13"/>
  </cols>
  <sheetData>
    <row r="2" spans="4:6" x14ac:dyDescent="0.25">
      <c r="D2" s="68" t="s">
        <v>678</v>
      </c>
      <c r="E2" s="1" t="s">
        <v>679</v>
      </c>
      <c r="F2" s="68" t="s">
        <v>680</v>
      </c>
    </row>
    <row r="3" spans="4:6" x14ac:dyDescent="0.25">
      <c r="D3" s="37">
        <v>200147907</v>
      </c>
      <c r="E3" s="70" t="s">
        <v>698</v>
      </c>
      <c r="F3" s="37">
        <v>15</v>
      </c>
    </row>
    <row r="4" spans="4:6" x14ac:dyDescent="0.25">
      <c r="D4" s="37">
        <v>362041870</v>
      </c>
      <c r="E4" s="70" t="s">
        <v>696</v>
      </c>
      <c r="F4" s="37">
        <v>11</v>
      </c>
    </row>
    <row r="5" spans="4:6" x14ac:dyDescent="0.25">
      <c r="D5" s="37">
        <v>452297707</v>
      </c>
      <c r="E5" s="70" t="s">
        <v>695</v>
      </c>
      <c r="F5" s="37">
        <v>19</v>
      </c>
    </row>
    <row r="6" spans="4:6" x14ac:dyDescent="0.25">
      <c r="D6" s="37">
        <v>470122976</v>
      </c>
      <c r="E6" s="70" t="s">
        <v>693</v>
      </c>
      <c r="F6" s="37">
        <v>15</v>
      </c>
    </row>
    <row r="7" spans="4:6" x14ac:dyDescent="0.25">
      <c r="D7" s="37">
        <v>520819606</v>
      </c>
      <c r="E7" s="70" t="s">
        <v>687</v>
      </c>
      <c r="F7" s="37">
        <v>25</v>
      </c>
    </row>
    <row r="8" spans="4:6" x14ac:dyDescent="0.25">
      <c r="D8" s="37">
        <v>532753642</v>
      </c>
      <c r="E8" s="70" t="s">
        <v>702</v>
      </c>
      <c r="F8" s="37">
        <v>42</v>
      </c>
    </row>
    <row r="9" spans="4:6" x14ac:dyDescent="0.25">
      <c r="D9" s="37">
        <v>579907976</v>
      </c>
      <c r="E9" s="70" t="s">
        <v>694</v>
      </c>
      <c r="F9" s="37">
        <v>25</v>
      </c>
    </row>
    <row r="10" spans="4:6" x14ac:dyDescent="0.25">
      <c r="D10" s="37">
        <v>648124378</v>
      </c>
      <c r="E10" s="70" t="s">
        <v>701</v>
      </c>
      <c r="F10" s="37">
        <v>33</v>
      </c>
    </row>
    <row r="11" spans="4:6" x14ac:dyDescent="0.25">
      <c r="D11" s="37">
        <v>748547698</v>
      </c>
      <c r="E11" s="70" t="s">
        <v>689</v>
      </c>
      <c r="F11" s="37">
        <v>5</v>
      </c>
    </row>
    <row r="12" spans="4:6" x14ac:dyDescent="0.25">
      <c r="D12" s="37">
        <v>819940772</v>
      </c>
      <c r="E12" s="70" t="s">
        <v>688</v>
      </c>
      <c r="F12" s="37">
        <v>39</v>
      </c>
    </row>
    <row r="13" spans="4:6" x14ac:dyDescent="0.25">
      <c r="D13" s="37">
        <v>875008937</v>
      </c>
      <c r="E13" s="70" t="s">
        <v>692</v>
      </c>
      <c r="F13" s="37">
        <v>29</v>
      </c>
    </row>
    <row r="14" spans="4:6" x14ac:dyDescent="0.25">
      <c r="D14" s="37">
        <v>884939951</v>
      </c>
      <c r="E14" s="70" t="s">
        <v>699</v>
      </c>
      <c r="F14" s="37">
        <v>29</v>
      </c>
    </row>
  </sheetData>
  <autoFilter ref="D2:F14">
    <sortState ref="D3:F16">
      <sortCondition ref="D2:D16"/>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88"/>
  <sheetViews>
    <sheetView topLeftCell="A46" zoomScaleNormal="100" workbookViewId="0">
      <selection activeCell="R1" sqref="R1"/>
    </sheetView>
  </sheetViews>
  <sheetFormatPr defaultRowHeight="15" x14ac:dyDescent="0.25"/>
  <cols>
    <col min="2" max="2" width="10.140625" customWidth="1"/>
    <col min="3" max="3" width="6.85546875" customWidth="1"/>
    <col min="4" max="4" width="7.42578125" customWidth="1"/>
    <col min="5" max="5" width="7.85546875" customWidth="1"/>
    <col min="11" max="11" width="10.7109375" bestFit="1" customWidth="1"/>
  </cols>
  <sheetData>
    <row r="3" spans="2:15" ht="15.75" x14ac:dyDescent="0.25">
      <c r="B3" s="8" t="s">
        <v>16</v>
      </c>
      <c r="F3" s="8" t="s">
        <v>4</v>
      </c>
      <c r="O3" s="9" t="s">
        <v>27</v>
      </c>
    </row>
    <row r="4" spans="2:15" x14ac:dyDescent="0.25">
      <c r="F4" s="8" t="s">
        <v>5</v>
      </c>
      <c r="H4" s="8"/>
      <c r="I4" s="8"/>
      <c r="O4" s="8" t="s">
        <v>28</v>
      </c>
    </row>
    <row r="5" spans="2:15" x14ac:dyDescent="0.25">
      <c r="H5" s="8"/>
      <c r="I5" s="8"/>
      <c r="O5" s="8" t="s">
        <v>29</v>
      </c>
    </row>
    <row r="6" spans="2:15" ht="15.75" x14ac:dyDescent="0.25">
      <c r="F6" s="9" t="s">
        <v>6</v>
      </c>
      <c r="H6" s="8"/>
      <c r="I6" s="8"/>
      <c r="O6" s="8" t="s">
        <v>30</v>
      </c>
    </row>
    <row r="7" spans="2:15" x14ac:dyDescent="0.25">
      <c r="F7" s="8" t="s">
        <v>7</v>
      </c>
      <c r="O7" s="8" t="s">
        <v>31</v>
      </c>
    </row>
    <row r="8" spans="2:15" x14ac:dyDescent="0.25">
      <c r="F8" s="8" t="s">
        <v>8</v>
      </c>
      <c r="O8" s="8" t="s">
        <v>32</v>
      </c>
    </row>
    <row r="9" spans="2:15" x14ac:dyDescent="0.25">
      <c r="F9" s="8" t="s">
        <v>9</v>
      </c>
      <c r="O9" s="8" t="s">
        <v>33</v>
      </c>
    </row>
    <row r="10" spans="2:15" x14ac:dyDescent="0.25">
      <c r="F10" s="8" t="s">
        <v>10</v>
      </c>
      <c r="O10" s="8" t="s">
        <v>34</v>
      </c>
    </row>
    <row r="11" spans="2:15" x14ac:dyDescent="0.25">
      <c r="F11" s="8" t="s">
        <v>11</v>
      </c>
      <c r="K11" s="2"/>
      <c r="O11" s="8" t="s">
        <v>35</v>
      </c>
    </row>
    <row r="12" spans="2:15" x14ac:dyDescent="0.25">
      <c r="B12" s="7"/>
      <c r="F12" s="8" t="s">
        <v>12</v>
      </c>
      <c r="O12" s="8" t="s">
        <v>36</v>
      </c>
    </row>
    <row r="13" spans="2:15" x14ac:dyDescent="0.25">
      <c r="B13" s="7"/>
      <c r="F13" s="8" t="s">
        <v>13</v>
      </c>
      <c r="O13" s="8" t="s">
        <v>37</v>
      </c>
    </row>
    <row r="14" spans="2:15" x14ac:dyDescent="0.25">
      <c r="F14" s="8" t="s">
        <v>14</v>
      </c>
      <c r="O14" s="8" t="s">
        <v>38</v>
      </c>
    </row>
    <row r="16" spans="2:15" x14ac:dyDescent="0.25">
      <c r="F16" s="8" t="s">
        <v>15</v>
      </c>
    </row>
    <row r="19" spans="2:7" x14ac:dyDescent="0.25">
      <c r="B19" s="8" t="s">
        <v>0</v>
      </c>
      <c r="F19" s="8" t="s">
        <v>25</v>
      </c>
      <c r="G19" s="8" t="s">
        <v>26</v>
      </c>
    </row>
    <row r="20" spans="2:7" ht="29.25" customHeight="1" x14ac:dyDescent="0.25">
      <c r="B20" s="73" t="s">
        <v>17</v>
      </c>
      <c r="C20" s="73"/>
      <c r="D20" s="73"/>
      <c r="E20" s="73"/>
      <c r="G20" s="8" t="s">
        <v>47</v>
      </c>
    </row>
    <row r="22" spans="2:7" x14ac:dyDescent="0.25">
      <c r="B22" s="11" t="s">
        <v>18</v>
      </c>
      <c r="C22" s="11" t="s">
        <v>19</v>
      </c>
      <c r="D22" s="11" t="s">
        <v>20</v>
      </c>
      <c r="E22" s="11" t="s">
        <v>21</v>
      </c>
    </row>
    <row r="23" spans="2:7" x14ac:dyDescent="0.25">
      <c r="B23" s="1" t="s">
        <v>1</v>
      </c>
      <c r="C23" s="10">
        <v>0.39</v>
      </c>
      <c r="D23" s="10">
        <v>0.43</v>
      </c>
      <c r="E23" s="10">
        <v>0.7</v>
      </c>
    </row>
    <row r="24" spans="2:7" x14ac:dyDescent="0.25">
      <c r="B24" s="1" t="s">
        <v>2</v>
      </c>
      <c r="C24" s="10">
        <v>0.35</v>
      </c>
      <c r="D24" s="10">
        <v>0.48</v>
      </c>
      <c r="E24" s="10">
        <v>0.72</v>
      </c>
    </row>
    <row r="25" spans="2:7" x14ac:dyDescent="0.25">
      <c r="B25" s="1" t="s">
        <v>3</v>
      </c>
      <c r="C25" s="10">
        <v>0.28000000000000003</v>
      </c>
      <c r="D25" s="10">
        <v>0.35</v>
      </c>
      <c r="E25" s="10">
        <v>0.68</v>
      </c>
    </row>
    <row r="26" spans="2:7" x14ac:dyDescent="0.25">
      <c r="B26" s="1" t="s">
        <v>22</v>
      </c>
      <c r="C26" s="10">
        <v>0.3</v>
      </c>
      <c r="D26" s="10">
        <v>0.37</v>
      </c>
      <c r="E26" s="10">
        <v>0.71</v>
      </c>
    </row>
    <row r="27" spans="2:7" x14ac:dyDescent="0.25">
      <c r="B27" s="1" t="s">
        <v>23</v>
      </c>
      <c r="C27" s="10">
        <v>0.45</v>
      </c>
      <c r="D27" s="10">
        <v>0.5</v>
      </c>
      <c r="E27" s="10">
        <v>0.65</v>
      </c>
    </row>
    <row r="28" spans="2:7" x14ac:dyDescent="0.25">
      <c r="B28" s="1" t="s">
        <v>24</v>
      </c>
      <c r="C28" s="10">
        <v>0.49</v>
      </c>
      <c r="D28" s="10">
        <v>0.54</v>
      </c>
      <c r="E28" s="10">
        <v>0.73</v>
      </c>
    </row>
    <row r="37" spans="2:3" x14ac:dyDescent="0.25">
      <c r="B37" s="8" t="s">
        <v>25</v>
      </c>
      <c r="C37" s="8" t="s">
        <v>39</v>
      </c>
    </row>
    <row r="38" spans="2:3" x14ac:dyDescent="0.25">
      <c r="C38" s="8" t="s">
        <v>40</v>
      </c>
    </row>
    <row r="65" spans="1:17" x14ac:dyDescent="0.25">
      <c r="A65" s="8" t="s">
        <v>41</v>
      </c>
    </row>
    <row r="66" spans="1:17" x14ac:dyDescent="0.25">
      <c r="B66" s="8" t="s">
        <v>42</v>
      </c>
    </row>
    <row r="67" spans="1:17" x14ac:dyDescent="0.25">
      <c r="B67" s="8" t="s">
        <v>43</v>
      </c>
    </row>
    <row r="68" spans="1:17" x14ac:dyDescent="0.25">
      <c r="B68" s="8" t="s">
        <v>44</v>
      </c>
    </row>
    <row r="69" spans="1:17" x14ac:dyDescent="0.25">
      <c r="B69" s="8" t="s">
        <v>45</v>
      </c>
    </row>
    <row r="72" spans="1:17" x14ac:dyDescent="0.25">
      <c r="B72" s="8" t="s">
        <v>46</v>
      </c>
    </row>
    <row r="74" spans="1:17" x14ac:dyDescent="0.25">
      <c r="B74" s="12" t="s">
        <v>48</v>
      </c>
    </row>
    <row r="75" spans="1:17" s="13" customFormat="1" ht="23.25" customHeight="1" x14ac:dyDescent="0.25">
      <c r="B75" s="23" t="s">
        <v>130</v>
      </c>
    </row>
    <row r="76" spans="1:17" s="13" customFormat="1" ht="18.75" customHeight="1" x14ac:dyDescent="0.25">
      <c r="B76" s="23" t="s">
        <v>131</v>
      </c>
    </row>
    <row r="77" spans="1:17" ht="29.25" customHeight="1" x14ac:dyDescent="0.25">
      <c r="B77" s="12" t="s">
        <v>49</v>
      </c>
    </row>
    <row r="78" spans="1:17" x14ac:dyDescent="0.25">
      <c r="B78" s="12" t="s">
        <v>50</v>
      </c>
    </row>
    <row r="79" spans="1:17" x14ac:dyDescent="0.25">
      <c r="B79" s="12" t="s">
        <v>51</v>
      </c>
    </row>
    <row r="80" spans="1:17" ht="75" customHeight="1" x14ac:dyDescent="0.35">
      <c r="B80" s="74" t="s">
        <v>132</v>
      </c>
      <c r="C80" s="75"/>
      <c r="D80" s="75"/>
      <c r="E80" s="75"/>
      <c r="F80" s="75"/>
      <c r="G80" s="75"/>
      <c r="H80" s="75"/>
      <c r="I80" s="75"/>
      <c r="J80" s="75"/>
      <c r="K80" s="75"/>
      <c r="L80" s="75"/>
      <c r="M80" s="76"/>
      <c r="Q80" s="26" t="s">
        <v>144</v>
      </c>
    </row>
    <row r="81" spans="2:17" ht="21" x14ac:dyDescent="0.35">
      <c r="B81" s="12" t="s">
        <v>52</v>
      </c>
      <c r="Q81" s="26" t="s">
        <v>145</v>
      </c>
    </row>
    <row r="82" spans="2:17" x14ac:dyDescent="0.25">
      <c r="B82" s="12" t="s">
        <v>53</v>
      </c>
    </row>
    <row r="83" spans="2:17" s="13" customFormat="1" ht="59.25" customHeight="1" x14ac:dyDescent="0.25">
      <c r="B83" s="77" t="s">
        <v>133</v>
      </c>
      <c r="C83" s="77"/>
      <c r="D83" s="77"/>
      <c r="E83" s="77"/>
      <c r="F83" s="77"/>
      <c r="G83" s="77"/>
      <c r="H83" s="77"/>
      <c r="I83" s="77"/>
      <c r="J83" s="77"/>
      <c r="K83" s="77"/>
      <c r="L83" s="77"/>
      <c r="M83" s="77"/>
    </row>
    <row r="84" spans="2:17" x14ac:dyDescent="0.25">
      <c r="B84" s="13"/>
    </row>
    <row r="85" spans="2:17" x14ac:dyDescent="0.25">
      <c r="B85" s="13" t="s">
        <v>68</v>
      </c>
    </row>
    <row r="87" spans="2:17" ht="39.75" customHeight="1" x14ac:dyDescent="0.25">
      <c r="B87" s="78" t="s">
        <v>134</v>
      </c>
      <c r="C87" s="78"/>
      <c r="D87" s="78"/>
      <c r="E87" s="78"/>
      <c r="F87" s="78"/>
      <c r="G87" s="78"/>
      <c r="H87" s="78"/>
      <c r="I87" s="78"/>
      <c r="J87" s="78"/>
      <c r="K87" s="78"/>
      <c r="L87" s="78"/>
      <c r="M87" s="78"/>
    </row>
    <row r="88" spans="2:17" ht="51.75" customHeight="1" x14ac:dyDescent="0.25">
      <c r="B88" s="78"/>
      <c r="C88" s="78"/>
      <c r="D88" s="78"/>
      <c r="E88" s="78"/>
      <c r="F88" s="78"/>
      <c r="G88" s="78"/>
      <c r="H88" s="78"/>
      <c r="I88" s="78"/>
      <c r="J88" s="78"/>
      <c r="K88" s="78"/>
      <c r="L88" s="78"/>
      <c r="M88" s="78"/>
    </row>
  </sheetData>
  <mergeCells count="4">
    <mergeCell ref="B20:E20"/>
    <mergeCell ref="B80:M80"/>
    <mergeCell ref="B83:M83"/>
    <mergeCell ref="B87:M8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8"/>
  <sheetViews>
    <sheetView zoomScaleNormal="100" workbookViewId="0">
      <selection activeCell="N1" sqref="N1"/>
    </sheetView>
  </sheetViews>
  <sheetFormatPr defaultRowHeight="15" x14ac:dyDescent="0.25"/>
  <cols>
    <col min="2" max="2" width="15.5703125" customWidth="1"/>
  </cols>
  <sheetData>
    <row r="2" spans="2:6" x14ac:dyDescent="0.25">
      <c r="B2" s="3" t="s">
        <v>80</v>
      </c>
    </row>
    <row r="3" spans="2:6" x14ac:dyDescent="0.25">
      <c r="B3" s="13" t="s">
        <v>81</v>
      </c>
    </row>
    <row r="4" spans="2:6" x14ac:dyDescent="0.25">
      <c r="B4" s="79" t="s">
        <v>82</v>
      </c>
      <c r="C4" s="79"/>
      <c r="D4" s="79"/>
      <c r="E4" s="79"/>
      <c r="F4" s="79"/>
    </row>
    <row r="9" spans="2:6" ht="18.75" x14ac:dyDescent="0.3">
      <c r="B9" s="16" t="s">
        <v>83</v>
      </c>
    </row>
    <row r="10" spans="2:6" ht="18.75" x14ac:dyDescent="0.3">
      <c r="B10" s="25" t="s">
        <v>84</v>
      </c>
      <c r="C10" s="13" t="s">
        <v>85</v>
      </c>
      <c r="F10" s="13"/>
    </row>
    <row r="11" spans="2:6" ht="18.75" x14ac:dyDescent="0.3">
      <c r="B11" s="25" t="s">
        <v>86</v>
      </c>
      <c r="C11" s="13" t="s">
        <v>87</v>
      </c>
    </row>
    <row r="12" spans="2:6" s="13" customFormat="1" ht="18.75" x14ac:dyDescent="0.3">
      <c r="B12" s="25" t="s">
        <v>91</v>
      </c>
      <c r="C12" s="13" t="s">
        <v>92</v>
      </c>
    </row>
    <row r="13" spans="2:6" s="13" customFormat="1" ht="18.75" x14ac:dyDescent="0.3">
      <c r="B13" s="25" t="s">
        <v>93</v>
      </c>
      <c r="C13" s="13" t="s">
        <v>94</v>
      </c>
    </row>
    <row r="14" spans="2:6" s="13" customFormat="1" ht="18.75" x14ac:dyDescent="0.3">
      <c r="B14" s="25" t="s">
        <v>95</v>
      </c>
      <c r="C14" s="13" t="s">
        <v>96</v>
      </c>
    </row>
    <row r="15" spans="2:6" ht="18.75" x14ac:dyDescent="0.3">
      <c r="B15" s="25" t="s">
        <v>186</v>
      </c>
      <c r="C15" s="13" t="s">
        <v>187</v>
      </c>
    </row>
    <row r="17" spans="2:13" ht="18.75" x14ac:dyDescent="0.3">
      <c r="B17" s="16" t="s">
        <v>88</v>
      </c>
    </row>
    <row r="19" spans="2:13" x14ac:dyDescent="0.25">
      <c r="B19" s="13" t="s">
        <v>89</v>
      </c>
      <c r="D19">
        <v>10</v>
      </c>
      <c r="F19">
        <v>5</v>
      </c>
    </row>
    <row r="22" spans="2:13" x14ac:dyDescent="0.25">
      <c r="E22" s="15">
        <f>D19+F19</f>
        <v>15</v>
      </c>
    </row>
    <row r="23" spans="2:13" x14ac:dyDescent="0.25">
      <c r="I23" s="13" t="s">
        <v>90</v>
      </c>
    </row>
    <row r="25" spans="2:13" x14ac:dyDescent="0.25">
      <c r="I25">
        <v>1</v>
      </c>
      <c r="L25">
        <v>1</v>
      </c>
    </row>
    <row r="26" spans="2:13" x14ac:dyDescent="0.25">
      <c r="I26">
        <v>2</v>
      </c>
      <c r="L26">
        <v>2</v>
      </c>
    </row>
    <row r="27" spans="2:13" x14ac:dyDescent="0.25">
      <c r="E27" s="13"/>
      <c r="I27">
        <v>3</v>
      </c>
      <c r="L27">
        <v>3</v>
      </c>
    </row>
    <row r="28" spans="2:13" x14ac:dyDescent="0.25">
      <c r="J28">
        <f>SUM(I25:I27)</f>
        <v>6</v>
      </c>
      <c r="M28">
        <f>L25+L26+L27</f>
        <v>6</v>
      </c>
    </row>
  </sheetData>
  <mergeCells count="1">
    <mergeCell ref="B4:F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2"/>
  <sheetViews>
    <sheetView zoomScaleNormal="100" workbookViewId="0">
      <selection activeCell="A31" sqref="A31"/>
    </sheetView>
  </sheetViews>
  <sheetFormatPr defaultRowHeight="15" x14ac:dyDescent="0.25"/>
  <cols>
    <col min="23" max="23" width="19.7109375" customWidth="1"/>
  </cols>
  <sheetData>
    <row r="2" spans="2:23" x14ac:dyDescent="0.25">
      <c r="B2" s="11" t="s">
        <v>18</v>
      </c>
      <c r="C2" s="11" t="s">
        <v>19</v>
      </c>
      <c r="D2" s="11" t="s">
        <v>20</v>
      </c>
      <c r="E2" s="11" t="s">
        <v>21</v>
      </c>
      <c r="G2" s="14" t="s">
        <v>73</v>
      </c>
    </row>
    <row r="3" spans="2:23" x14ac:dyDescent="0.25">
      <c r="B3" s="1" t="s">
        <v>1</v>
      </c>
      <c r="C3" s="10">
        <v>0.39</v>
      </c>
      <c r="D3" s="10">
        <v>0.43</v>
      </c>
      <c r="E3" s="10">
        <v>0.7</v>
      </c>
      <c r="G3" s="13"/>
    </row>
    <row r="4" spans="2:23" ht="29.25" customHeight="1" x14ac:dyDescent="0.25">
      <c r="B4" s="1" t="s">
        <v>2</v>
      </c>
      <c r="C4" s="10">
        <v>0.35</v>
      </c>
      <c r="D4" s="10">
        <v>0.48</v>
      </c>
      <c r="E4" s="10">
        <v>0.72</v>
      </c>
      <c r="G4" s="13" t="s">
        <v>69</v>
      </c>
      <c r="H4" s="13" t="s">
        <v>70</v>
      </c>
      <c r="O4" s="82" t="s">
        <v>136</v>
      </c>
      <c r="P4" s="82"/>
      <c r="Q4" s="82"/>
      <c r="R4" s="82"/>
      <c r="S4" s="82"/>
      <c r="T4" s="82"/>
      <c r="U4" s="82"/>
      <c r="V4" s="82"/>
      <c r="W4" s="82"/>
    </row>
    <row r="5" spans="2:23" x14ac:dyDescent="0.25">
      <c r="B5" s="1" t="s">
        <v>3</v>
      </c>
      <c r="C5" s="10">
        <v>0.28000000000000003</v>
      </c>
      <c r="D5" s="10">
        <v>0.35</v>
      </c>
      <c r="E5" s="10">
        <v>0.68</v>
      </c>
      <c r="H5" s="13" t="s">
        <v>71</v>
      </c>
      <c r="O5" s="83" t="s">
        <v>137</v>
      </c>
      <c r="P5" s="83"/>
      <c r="Q5" s="83"/>
      <c r="R5" s="83"/>
      <c r="S5" s="83"/>
      <c r="T5" s="83"/>
      <c r="U5" s="83"/>
      <c r="V5" s="83"/>
      <c r="W5" s="83"/>
    </row>
    <row r="6" spans="2:23" x14ac:dyDescent="0.25">
      <c r="B6" s="1" t="s">
        <v>22</v>
      </c>
      <c r="C6" s="10">
        <v>0.3</v>
      </c>
      <c r="D6" s="10">
        <v>0.37</v>
      </c>
      <c r="E6" s="10">
        <v>0.71</v>
      </c>
      <c r="H6" s="13" t="s">
        <v>72</v>
      </c>
      <c r="O6" s="82" t="s">
        <v>138</v>
      </c>
      <c r="P6" s="82"/>
      <c r="Q6" s="82"/>
      <c r="R6" s="82"/>
      <c r="S6" s="82"/>
      <c r="T6" s="82"/>
      <c r="U6" s="82"/>
      <c r="V6" s="82"/>
      <c r="W6" s="82"/>
    </row>
    <row r="7" spans="2:23" ht="39" customHeight="1" x14ac:dyDescent="0.25">
      <c r="B7" s="1" t="s">
        <v>23</v>
      </c>
      <c r="C7" s="10">
        <v>0.45</v>
      </c>
      <c r="D7" s="10">
        <v>0.5</v>
      </c>
      <c r="E7" s="10">
        <v>0.65</v>
      </c>
      <c r="H7" s="13" t="s">
        <v>74</v>
      </c>
      <c r="O7" s="84" t="s">
        <v>139</v>
      </c>
      <c r="P7" s="84"/>
      <c r="Q7" s="84"/>
      <c r="R7" s="84"/>
      <c r="S7" s="84"/>
      <c r="T7" s="84"/>
      <c r="U7" s="84"/>
      <c r="V7" s="84"/>
      <c r="W7" s="84"/>
    </row>
    <row r="8" spans="2:23" ht="36.75" customHeight="1" x14ac:dyDescent="0.25">
      <c r="B8" s="1" t="s">
        <v>24</v>
      </c>
      <c r="C8" s="10">
        <v>0.49</v>
      </c>
      <c r="D8" s="10">
        <v>0.54</v>
      </c>
      <c r="E8" s="10">
        <v>0.73</v>
      </c>
      <c r="H8" s="13" t="s">
        <v>75</v>
      </c>
      <c r="O8" s="85" t="s">
        <v>140</v>
      </c>
      <c r="P8" s="85"/>
      <c r="Q8" s="85"/>
      <c r="R8" s="85"/>
      <c r="S8" s="85"/>
      <c r="T8" s="85"/>
      <c r="U8" s="85"/>
      <c r="V8" s="85"/>
      <c r="W8" s="85"/>
    </row>
    <row r="9" spans="2:23" ht="68.25" customHeight="1" x14ac:dyDescent="0.25">
      <c r="H9" s="13" t="s">
        <v>76</v>
      </c>
      <c r="O9" s="86" t="s">
        <v>141</v>
      </c>
      <c r="P9" s="86"/>
      <c r="Q9" s="86"/>
      <c r="R9" s="86"/>
      <c r="S9" s="86"/>
      <c r="T9" s="86"/>
      <c r="U9" s="86"/>
      <c r="V9" s="86"/>
      <c r="W9" s="86"/>
    </row>
    <row r="10" spans="2:23" x14ac:dyDescent="0.25">
      <c r="H10" s="13" t="s">
        <v>77</v>
      </c>
    </row>
    <row r="11" spans="2:23" ht="47.25" customHeight="1" x14ac:dyDescent="0.25">
      <c r="H11" s="13" t="s">
        <v>78</v>
      </c>
      <c r="O11" s="80" t="s">
        <v>142</v>
      </c>
      <c r="P11" s="80"/>
      <c r="Q11" s="80"/>
      <c r="R11" s="80"/>
      <c r="S11" s="80"/>
      <c r="T11" s="80"/>
      <c r="U11" s="80"/>
      <c r="V11" s="80"/>
      <c r="W11" s="80"/>
    </row>
    <row r="12" spans="2:23" ht="18" customHeight="1" x14ac:dyDescent="0.25">
      <c r="H12" s="13" t="s">
        <v>79</v>
      </c>
      <c r="O12" s="81" t="s">
        <v>143</v>
      </c>
      <c r="P12" s="81"/>
      <c r="Q12" s="81"/>
      <c r="R12" s="81"/>
      <c r="S12" s="81"/>
      <c r="T12" s="81"/>
      <c r="U12" s="81"/>
      <c r="V12" s="81"/>
      <c r="W12" s="81"/>
    </row>
  </sheetData>
  <mergeCells count="8">
    <mergeCell ref="O11:W11"/>
    <mergeCell ref="O12:W12"/>
    <mergeCell ref="O4:W4"/>
    <mergeCell ref="O5:W5"/>
    <mergeCell ref="O6:W6"/>
    <mergeCell ref="O7:W7"/>
    <mergeCell ref="O8:W8"/>
    <mergeCell ref="O9:W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5"/>
  <sheetViews>
    <sheetView topLeftCell="E8" zoomScaleNormal="100" workbookViewId="0">
      <selection activeCell="L24" sqref="L24"/>
    </sheetView>
  </sheetViews>
  <sheetFormatPr defaultRowHeight="15" x14ac:dyDescent="0.25"/>
  <cols>
    <col min="1" max="7" width="9.140625" style="13"/>
    <col min="8" max="8" width="11.5703125" style="13" customWidth="1"/>
    <col min="9" max="9" width="12" style="13" customWidth="1"/>
    <col min="10" max="10" width="11.5703125" style="13" customWidth="1"/>
    <col min="11" max="16384" width="9.140625" style="13"/>
  </cols>
  <sheetData>
    <row r="3" spans="2:11" x14ac:dyDescent="0.25">
      <c r="B3" s="13" t="s">
        <v>146</v>
      </c>
      <c r="E3" s="13" t="s">
        <v>147</v>
      </c>
      <c r="F3" s="13" t="s">
        <v>148</v>
      </c>
      <c r="G3" s="13" t="s">
        <v>149</v>
      </c>
      <c r="H3" s="13" t="s">
        <v>150</v>
      </c>
      <c r="I3" s="13" t="s">
        <v>98</v>
      </c>
    </row>
    <row r="4" spans="2:11" x14ac:dyDescent="0.25">
      <c r="E4" s="13" t="s">
        <v>123</v>
      </c>
      <c r="F4" s="13">
        <v>430</v>
      </c>
      <c r="G4" s="13" t="s">
        <v>151</v>
      </c>
      <c r="H4" s="13" t="s">
        <v>152</v>
      </c>
      <c r="I4" s="13" t="s">
        <v>108</v>
      </c>
    </row>
    <row r="5" spans="2:11" x14ac:dyDescent="0.25">
      <c r="E5" s="13" t="s">
        <v>153</v>
      </c>
      <c r="F5" s="13">
        <v>500</v>
      </c>
      <c r="G5" s="13" t="s">
        <v>154</v>
      </c>
      <c r="H5" s="13" t="s">
        <v>155</v>
      </c>
      <c r="I5" s="13" t="s">
        <v>108</v>
      </c>
    </row>
    <row r="6" spans="2:11" x14ac:dyDescent="0.25">
      <c r="E6" s="13" t="s">
        <v>156</v>
      </c>
      <c r="F6" s="13">
        <v>700</v>
      </c>
      <c r="G6" s="13" t="s">
        <v>151</v>
      </c>
      <c r="H6" s="13" t="s">
        <v>155</v>
      </c>
      <c r="I6" s="13" t="s">
        <v>121</v>
      </c>
    </row>
    <row r="7" spans="2:11" x14ac:dyDescent="0.25">
      <c r="E7" s="13" t="s">
        <v>157</v>
      </c>
      <c r="F7" s="13">
        <v>600</v>
      </c>
      <c r="G7" s="13" t="s">
        <v>154</v>
      </c>
      <c r="H7" s="13" t="s">
        <v>158</v>
      </c>
      <c r="I7" s="13" t="s">
        <v>114</v>
      </c>
    </row>
    <row r="8" spans="2:11" x14ac:dyDescent="0.25">
      <c r="E8" s="13" t="s">
        <v>159</v>
      </c>
      <c r="F8" s="13">
        <v>900</v>
      </c>
      <c r="G8" s="13" t="s">
        <v>154</v>
      </c>
      <c r="H8" s="13" t="s">
        <v>160</v>
      </c>
      <c r="I8" s="13" t="s">
        <v>114</v>
      </c>
    </row>
    <row r="9" spans="2:11" x14ac:dyDescent="0.25">
      <c r="E9" s="13" t="s">
        <v>161</v>
      </c>
      <c r="F9" s="13">
        <v>450</v>
      </c>
      <c r="G9" s="13" t="s">
        <v>151</v>
      </c>
      <c r="H9" s="13" t="s">
        <v>160</v>
      </c>
      <c r="I9" s="13" t="s">
        <v>121</v>
      </c>
    </row>
    <row r="10" spans="2:11" x14ac:dyDescent="0.25">
      <c r="E10" s="13" t="s">
        <v>162</v>
      </c>
      <c r="F10" s="13">
        <v>600</v>
      </c>
      <c r="G10" s="13" t="s">
        <v>151</v>
      </c>
      <c r="H10" s="13" t="s">
        <v>158</v>
      </c>
      <c r="I10" s="13" t="s">
        <v>121</v>
      </c>
    </row>
    <row r="11" spans="2:11" x14ac:dyDescent="0.25">
      <c r="E11" s="13" t="s">
        <v>163</v>
      </c>
      <c r="F11" s="13">
        <v>700</v>
      </c>
      <c r="G11" s="13" t="s">
        <v>151</v>
      </c>
      <c r="H11" s="13" t="s">
        <v>158</v>
      </c>
      <c r="I11" s="13" t="s">
        <v>108</v>
      </c>
    </row>
    <row r="12" spans="2:11" x14ac:dyDescent="0.25">
      <c r="E12" s="13" t="s">
        <v>164</v>
      </c>
      <c r="F12" s="13">
        <v>900</v>
      </c>
      <c r="G12" s="13" t="s">
        <v>154</v>
      </c>
      <c r="H12" s="13" t="s">
        <v>155</v>
      </c>
      <c r="I12" s="13" t="s">
        <v>114</v>
      </c>
    </row>
    <row r="13" spans="2:11" x14ac:dyDescent="0.25">
      <c r="E13" s="13" t="s">
        <v>125</v>
      </c>
      <c r="F13" s="13">
        <v>450</v>
      </c>
      <c r="G13" s="13" t="s">
        <v>154</v>
      </c>
      <c r="H13" s="13" t="s">
        <v>152</v>
      </c>
      <c r="I13" s="13" t="s">
        <v>114</v>
      </c>
    </row>
    <row r="14" spans="2:11" x14ac:dyDescent="0.25">
      <c r="E14" s="13" t="s">
        <v>165</v>
      </c>
      <c r="F14" s="13">
        <v>800</v>
      </c>
      <c r="G14" s="13" t="s">
        <v>151</v>
      </c>
      <c r="H14" s="13" t="s">
        <v>158</v>
      </c>
      <c r="I14" s="13" t="s">
        <v>108</v>
      </c>
      <c r="J14" s="4"/>
      <c r="K14" s="4"/>
    </row>
    <row r="15" spans="2:11" x14ac:dyDescent="0.25">
      <c r="E15" s="13" t="s">
        <v>166</v>
      </c>
      <c r="F15" s="13">
        <v>950</v>
      </c>
      <c r="G15" s="13" t="s">
        <v>154</v>
      </c>
      <c r="H15" s="13" t="s">
        <v>155</v>
      </c>
      <c r="I15" s="13" t="s">
        <v>121</v>
      </c>
    </row>
    <row r="16" spans="2:11" x14ac:dyDescent="0.25">
      <c r="E16" s="13" t="s">
        <v>167</v>
      </c>
      <c r="F16" s="13">
        <v>700</v>
      </c>
      <c r="G16" s="13" t="s">
        <v>151</v>
      </c>
      <c r="H16" s="13" t="s">
        <v>160</v>
      </c>
      <c r="I16" s="13" t="s">
        <v>114</v>
      </c>
    </row>
    <row r="17" spans="5:13" x14ac:dyDescent="0.25">
      <c r="E17" s="13" t="s">
        <v>168</v>
      </c>
      <c r="F17" s="13">
        <v>430</v>
      </c>
      <c r="G17" s="13" t="s">
        <v>151</v>
      </c>
      <c r="H17" s="13" t="s">
        <v>152</v>
      </c>
      <c r="I17" s="13" t="s">
        <v>114</v>
      </c>
    </row>
    <row r="18" spans="5:13" x14ac:dyDescent="0.25">
      <c r="E18" s="13" t="s">
        <v>169</v>
      </c>
      <c r="F18" s="13">
        <v>600</v>
      </c>
      <c r="G18" s="13" t="s">
        <v>151</v>
      </c>
      <c r="H18" s="13" t="s">
        <v>155</v>
      </c>
      <c r="I18" s="13" t="s">
        <v>108</v>
      </c>
    </row>
    <row r="20" spans="5:13" x14ac:dyDescent="0.25">
      <c r="J20" s="13" t="s">
        <v>170</v>
      </c>
      <c r="K20" s="13" t="s">
        <v>129</v>
      </c>
    </row>
    <row r="21" spans="5:13" x14ac:dyDescent="0.25">
      <c r="J21" s="13" t="s">
        <v>126</v>
      </c>
      <c r="K21" s="13" t="s">
        <v>151</v>
      </c>
      <c r="L21" s="13" t="s">
        <v>154</v>
      </c>
      <c r="M21" s="13" t="s">
        <v>128</v>
      </c>
    </row>
    <row r="22" spans="5:13" x14ac:dyDescent="0.25">
      <c r="J22" s="5" t="s">
        <v>108</v>
      </c>
      <c r="K22" s="4">
        <v>2530</v>
      </c>
      <c r="L22" s="4">
        <v>500</v>
      </c>
      <c r="M22" s="4">
        <v>3030</v>
      </c>
    </row>
    <row r="23" spans="5:13" x14ac:dyDescent="0.25">
      <c r="J23" s="5" t="s">
        <v>114</v>
      </c>
      <c r="K23" s="4">
        <v>1130</v>
      </c>
      <c r="L23" s="4">
        <v>2850</v>
      </c>
      <c r="M23" s="4">
        <v>3980</v>
      </c>
    </row>
    <row r="24" spans="5:13" x14ac:dyDescent="0.25">
      <c r="J24" s="5" t="s">
        <v>121</v>
      </c>
      <c r="K24" s="4">
        <v>1750</v>
      </c>
      <c r="L24" s="4">
        <v>950</v>
      </c>
      <c r="M24" s="4">
        <v>2700</v>
      </c>
    </row>
    <row r="25" spans="5:13" x14ac:dyDescent="0.25">
      <c r="J25" s="5" t="s">
        <v>128</v>
      </c>
      <c r="K25" s="4">
        <v>5410</v>
      </c>
      <c r="L25" s="4">
        <v>4300</v>
      </c>
      <c r="M25" s="4">
        <v>9710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topLeftCell="A39" zoomScale="80" zoomScaleNormal="80" workbookViewId="0">
      <selection activeCell="I15" sqref="I15"/>
    </sheetView>
  </sheetViews>
  <sheetFormatPr defaultRowHeight="15" x14ac:dyDescent="0.25"/>
  <cols>
    <col min="1" max="1" width="13.7109375" style="13" bestFit="1" customWidth="1"/>
    <col min="2" max="2" width="13.42578125" style="13" bestFit="1" customWidth="1"/>
    <col min="3" max="3" width="13.28515625" style="13" bestFit="1" customWidth="1"/>
    <col min="4" max="4" width="10.28515625" style="13" customWidth="1"/>
    <col min="5" max="5" width="11.140625" style="13" customWidth="1"/>
    <col min="6" max="6" width="9.140625" style="17"/>
    <col min="7" max="7" width="13.140625" style="13" customWidth="1"/>
    <col min="8" max="8" width="21.42578125" style="13" bestFit="1" customWidth="1"/>
    <col min="9" max="9" width="8.42578125" style="13" customWidth="1"/>
    <col min="10" max="10" width="7.42578125" style="13" customWidth="1"/>
    <col min="11" max="11" width="21.42578125" style="13" customWidth="1"/>
    <col min="12" max="12" width="16.28515625" style="17" customWidth="1"/>
    <col min="13" max="13" width="10.42578125" style="13" customWidth="1"/>
    <col min="14" max="15" width="11.28515625" style="13" customWidth="1"/>
    <col min="16" max="16" width="8.140625" style="13" customWidth="1"/>
    <col min="17" max="17" width="8.42578125" style="13" customWidth="1"/>
    <col min="18" max="18" width="8.5703125" style="13" customWidth="1"/>
    <col min="19" max="19" width="11.28515625" style="13" bestFit="1" customWidth="1"/>
    <col min="20" max="16384" width="9.140625" style="13"/>
  </cols>
  <sheetData>
    <row r="1" spans="1:13" ht="16.5" customHeight="1" x14ac:dyDescent="0.25"/>
    <row r="2" spans="1:13" ht="17.25" customHeight="1" x14ac:dyDescent="0.25">
      <c r="H2" s="93" t="s">
        <v>97</v>
      </c>
      <c r="I2" s="93"/>
      <c r="J2" s="93"/>
    </row>
    <row r="3" spans="1:13" s="21" customFormat="1" ht="47.25" x14ac:dyDescent="0.25">
      <c r="A3" s="18" t="s">
        <v>189</v>
      </c>
      <c r="B3" s="18" t="s">
        <v>98</v>
      </c>
      <c r="C3" s="18" t="s">
        <v>99</v>
      </c>
      <c r="D3" s="19" t="s">
        <v>100</v>
      </c>
      <c r="E3" s="18" t="s">
        <v>209</v>
      </c>
      <c r="F3" s="18" t="s">
        <v>101</v>
      </c>
      <c r="G3" s="20" t="s">
        <v>102</v>
      </c>
      <c r="H3" s="18" t="s">
        <v>103</v>
      </c>
      <c r="I3" s="18" t="s">
        <v>104</v>
      </c>
      <c r="J3" s="18" t="s">
        <v>105</v>
      </c>
      <c r="K3" s="18" t="s">
        <v>106</v>
      </c>
      <c r="L3" s="18" t="s">
        <v>210</v>
      </c>
      <c r="M3" s="18" t="s">
        <v>107</v>
      </c>
    </row>
    <row r="4" spans="1:13" x14ac:dyDescent="0.25">
      <c r="A4" s="21" t="s">
        <v>190</v>
      </c>
      <c r="B4" s="13" t="s">
        <v>108</v>
      </c>
      <c r="C4" s="13" t="s">
        <v>109</v>
      </c>
      <c r="D4" s="13" t="s">
        <v>110</v>
      </c>
      <c r="E4" s="13" t="s">
        <v>111</v>
      </c>
      <c r="G4" s="13" t="str">
        <f>IF(F4&lt;&gt;0,"Da","Nema konk.")</f>
        <v>Nema konk.</v>
      </c>
      <c r="H4" s="13">
        <v>579</v>
      </c>
      <c r="I4" s="13">
        <v>745</v>
      </c>
      <c r="J4" s="13">
        <v>212</v>
      </c>
      <c r="K4" s="13">
        <f t="shared" ref="K4:K24" si="0">H4+I4+J4</f>
        <v>1536</v>
      </c>
      <c r="L4" s="17" t="str">
        <f>IF(K4&gt;=999,"Zad.","Promot.akt.")</f>
        <v>Zad.</v>
      </c>
      <c r="M4" s="22">
        <f>AVERAGE(H4:J4)</f>
        <v>512</v>
      </c>
    </row>
    <row r="5" spans="1:13" x14ac:dyDescent="0.25">
      <c r="A5" s="21" t="s">
        <v>191</v>
      </c>
      <c r="B5" s="13" t="s">
        <v>112</v>
      </c>
      <c r="C5" s="13" t="s">
        <v>109</v>
      </c>
      <c r="D5" s="13" t="s">
        <v>110</v>
      </c>
      <c r="E5" s="13" t="s">
        <v>113</v>
      </c>
      <c r="F5" s="17">
        <v>4</v>
      </c>
      <c r="G5" s="13" t="str">
        <f t="shared" ref="G5:G24" si="1">IF(F5&lt;&gt;0,"Da","Nema konk.")</f>
        <v>Da</v>
      </c>
      <c r="H5" s="13">
        <v>1038</v>
      </c>
      <c r="I5" s="13">
        <v>1335</v>
      </c>
      <c r="J5" s="13">
        <v>976</v>
      </c>
      <c r="K5" s="13">
        <f t="shared" si="0"/>
        <v>3349</v>
      </c>
      <c r="L5" s="17" t="str">
        <f t="shared" ref="L5:L24" si="2">IF(K5&gt;=999,"Zad.","Promot.akt.")</f>
        <v>Zad.</v>
      </c>
      <c r="M5" s="22">
        <f t="shared" ref="M5:M24" si="3">AVERAGE(H5:J5)</f>
        <v>1116.3333333333333</v>
      </c>
    </row>
    <row r="6" spans="1:13" x14ac:dyDescent="0.25">
      <c r="A6" s="21" t="s">
        <v>192</v>
      </c>
      <c r="B6" s="13" t="s">
        <v>114</v>
      </c>
      <c r="C6" s="13" t="s">
        <v>109</v>
      </c>
      <c r="D6" s="13" t="s">
        <v>115</v>
      </c>
      <c r="E6" s="13" t="s">
        <v>116</v>
      </c>
      <c r="F6" s="17">
        <v>2</v>
      </c>
      <c r="G6" s="13" t="str">
        <f t="shared" si="1"/>
        <v>Da</v>
      </c>
      <c r="H6" s="13">
        <v>123</v>
      </c>
      <c r="I6" s="13">
        <v>143</v>
      </c>
      <c r="J6" s="13">
        <v>171</v>
      </c>
      <c r="K6" s="13">
        <f t="shared" si="0"/>
        <v>437</v>
      </c>
      <c r="L6" s="17" t="str">
        <f t="shared" si="2"/>
        <v>Promot.akt.</v>
      </c>
      <c r="M6" s="22">
        <f t="shared" si="3"/>
        <v>145.66666666666666</v>
      </c>
    </row>
    <row r="7" spans="1:13" x14ac:dyDescent="0.25">
      <c r="A7" s="21" t="s">
        <v>193</v>
      </c>
      <c r="B7" s="13" t="s">
        <v>117</v>
      </c>
      <c r="C7" s="13" t="s">
        <v>118</v>
      </c>
      <c r="D7" s="13" t="s">
        <v>115</v>
      </c>
      <c r="E7" s="13" t="s">
        <v>111</v>
      </c>
      <c r="F7" s="17">
        <v>4</v>
      </c>
      <c r="G7" s="13" t="str">
        <f t="shared" si="1"/>
        <v>Da</v>
      </c>
      <c r="H7" s="13">
        <v>689</v>
      </c>
      <c r="I7" s="13">
        <v>974</v>
      </c>
      <c r="J7" s="13">
        <v>557</v>
      </c>
      <c r="K7" s="13">
        <f t="shared" si="0"/>
        <v>2220</v>
      </c>
      <c r="L7" s="17" t="str">
        <f t="shared" si="2"/>
        <v>Zad.</v>
      </c>
      <c r="M7" s="22">
        <f t="shared" si="3"/>
        <v>740</v>
      </c>
    </row>
    <row r="8" spans="1:13" x14ac:dyDescent="0.25">
      <c r="A8" s="21" t="s">
        <v>194</v>
      </c>
      <c r="B8" s="13" t="s">
        <v>119</v>
      </c>
      <c r="C8" s="13" t="s">
        <v>109</v>
      </c>
      <c r="D8" s="13" t="s">
        <v>120</v>
      </c>
      <c r="E8" s="13" t="s">
        <v>113</v>
      </c>
      <c r="F8" s="17">
        <v>1</v>
      </c>
      <c r="G8" s="13" t="str">
        <f t="shared" si="1"/>
        <v>Da</v>
      </c>
      <c r="H8" s="13">
        <v>1211</v>
      </c>
      <c r="I8" s="13">
        <v>1560</v>
      </c>
      <c r="J8" s="13">
        <v>1108</v>
      </c>
      <c r="K8" s="13">
        <f t="shared" si="0"/>
        <v>3879</v>
      </c>
      <c r="L8" s="17" t="str">
        <f t="shared" si="2"/>
        <v>Zad.</v>
      </c>
      <c r="M8" s="22">
        <f t="shared" si="3"/>
        <v>1293</v>
      </c>
    </row>
    <row r="9" spans="1:13" x14ac:dyDescent="0.25">
      <c r="A9" s="21" t="s">
        <v>157</v>
      </c>
      <c r="B9" s="13" t="s">
        <v>121</v>
      </c>
      <c r="C9" s="13" t="s">
        <v>122</v>
      </c>
      <c r="D9" s="13" t="s">
        <v>123</v>
      </c>
      <c r="E9" s="13" t="s">
        <v>111</v>
      </c>
      <c r="G9" s="13" t="str">
        <f t="shared" si="1"/>
        <v>Nema konk.</v>
      </c>
      <c r="H9" s="13">
        <v>890</v>
      </c>
      <c r="I9" s="13">
        <v>387</v>
      </c>
      <c r="J9" s="13">
        <v>256</v>
      </c>
      <c r="K9" s="13">
        <f t="shared" si="0"/>
        <v>1533</v>
      </c>
      <c r="L9" s="17" t="str">
        <f t="shared" si="2"/>
        <v>Zad.</v>
      </c>
      <c r="M9" s="22">
        <f t="shared" si="3"/>
        <v>511</v>
      </c>
    </row>
    <row r="10" spans="1:13" x14ac:dyDescent="0.25">
      <c r="A10" s="21" t="s">
        <v>195</v>
      </c>
      <c r="B10" s="13" t="s">
        <v>117</v>
      </c>
      <c r="C10" s="13" t="s">
        <v>118</v>
      </c>
      <c r="D10" s="13" t="s">
        <v>115</v>
      </c>
      <c r="E10" s="13" t="s">
        <v>116</v>
      </c>
      <c r="F10" s="17">
        <v>2</v>
      </c>
      <c r="G10" s="13" t="str">
        <f t="shared" si="1"/>
        <v>Da</v>
      </c>
      <c r="H10" s="13">
        <v>180</v>
      </c>
      <c r="I10" s="13">
        <v>210</v>
      </c>
      <c r="J10" s="13">
        <v>165</v>
      </c>
      <c r="K10" s="13">
        <f t="shared" si="0"/>
        <v>555</v>
      </c>
      <c r="L10" s="17" t="str">
        <f t="shared" si="2"/>
        <v>Promot.akt.</v>
      </c>
      <c r="M10" s="22">
        <f t="shared" si="3"/>
        <v>185</v>
      </c>
    </row>
    <row r="11" spans="1:13" x14ac:dyDescent="0.25">
      <c r="A11" s="21" t="s">
        <v>196</v>
      </c>
      <c r="B11" s="13" t="s">
        <v>117</v>
      </c>
      <c r="C11" s="13" t="s">
        <v>122</v>
      </c>
      <c r="D11" s="13" t="s">
        <v>115</v>
      </c>
      <c r="E11" s="13" t="s">
        <v>113</v>
      </c>
      <c r="F11" s="17">
        <v>3</v>
      </c>
      <c r="G11" s="13" t="str">
        <f t="shared" si="1"/>
        <v>Da</v>
      </c>
      <c r="H11" s="13">
        <v>1109</v>
      </c>
      <c r="I11" s="13">
        <v>1240</v>
      </c>
      <c r="J11" s="13">
        <v>1054</v>
      </c>
      <c r="K11" s="13">
        <f t="shared" si="0"/>
        <v>3403</v>
      </c>
      <c r="L11" s="17" t="str">
        <f t="shared" si="2"/>
        <v>Zad.</v>
      </c>
      <c r="M11" s="22">
        <f t="shared" si="3"/>
        <v>1134.3333333333333</v>
      </c>
    </row>
    <row r="12" spans="1:13" x14ac:dyDescent="0.25">
      <c r="A12" s="21" t="s">
        <v>197</v>
      </c>
      <c r="B12" s="13" t="s">
        <v>124</v>
      </c>
      <c r="C12" s="13" t="s">
        <v>118</v>
      </c>
      <c r="D12" s="13" t="s">
        <v>123</v>
      </c>
      <c r="E12" s="13" t="s">
        <v>113</v>
      </c>
      <c r="F12" s="17">
        <v>3</v>
      </c>
      <c r="G12" s="13" t="str">
        <f t="shared" si="1"/>
        <v>Da</v>
      </c>
      <c r="H12" s="13">
        <v>987</v>
      </c>
      <c r="I12" s="13">
        <v>1031</v>
      </c>
      <c r="J12" s="13">
        <v>987</v>
      </c>
      <c r="K12" s="13">
        <f t="shared" si="0"/>
        <v>3005</v>
      </c>
      <c r="L12" s="17" t="str">
        <f t="shared" si="2"/>
        <v>Zad.</v>
      </c>
      <c r="M12" s="22">
        <f t="shared" si="3"/>
        <v>1001.6666666666666</v>
      </c>
    </row>
    <row r="13" spans="1:13" x14ac:dyDescent="0.25">
      <c r="A13" s="21" t="s">
        <v>198</v>
      </c>
      <c r="B13" s="13" t="s">
        <v>124</v>
      </c>
      <c r="C13" s="13" t="s">
        <v>118</v>
      </c>
      <c r="D13" s="13" t="s">
        <v>123</v>
      </c>
      <c r="E13" s="13" t="s">
        <v>111</v>
      </c>
      <c r="F13" s="17">
        <v>3</v>
      </c>
      <c r="G13" s="13" t="str">
        <f t="shared" si="1"/>
        <v>Da</v>
      </c>
      <c r="H13" s="13">
        <v>765</v>
      </c>
      <c r="I13" s="13">
        <v>709</v>
      </c>
      <c r="J13" s="13">
        <v>701</v>
      </c>
      <c r="K13" s="13">
        <f t="shared" si="0"/>
        <v>2175</v>
      </c>
      <c r="L13" s="17" t="str">
        <f t="shared" si="2"/>
        <v>Zad.</v>
      </c>
      <c r="M13" s="22">
        <f t="shared" si="3"/>
        <v>725</v>
      </c>
    </row>
    <row r="14" spans="1:13" ht="30" x14ac:dyDescent="0.25">
      <c r="A14" s="21" t="s">
        <v>199</v>
      </c>
      <c r="B14" s="13" t="s">
        <v>121</v>
      </c>
      <c r="C14" s="13" t="s">
        <v>109</v>
      </c>
      <c r="D14" s="13" t="s">
        <v>123</v>
      </c>
      <c r="E14" s="13" t="s">
        <v>113</v>
      </c>
      <c r="F14" s="17">
        <v>1</v>
      </c>
      <c r="G14" s="13" t="str">
        <f t="shared" si="1"/>
        <v>Da</v>
      </c>
      <c r="H14" s="13">
        <v>998</v>
      </c>
      <c r="I14" s="13">
        <v>1189</v>
      </c>
      <c r="J14" s="13">
        <v>1021</v>
      </c>
      <c r="K14" s="13">
        <f t="shared" si="0"/>
        <v>3208</v>
      </c>
      <c r="L14" s="17" t="str">
        <f t="shared" si="2"/>
        <v>Zad.</v>
      </c>
      <c r="M14" s="22">
        <f t="shared" si="3"/>
        <v>1069.3333333333333</v>
      </c>
    </row>
    <row r="15" spans="1:13" ht="45" x14ac:dyDescent="0.25">
      <c r="A15" s="21" t="s">
        <v>200</v>
      </c>
      <c r="B15" s="13" t="s">
        <v>121</v>
      </c>
      <c r="C15" s="13" t="s">
        <v>109</v>
      </c>
      <c r="D15" s="13" t="s">
        <v>123</v>
      </c>
      <c r="E15" s="13" t="s">
        <v>113</v>
      </c>
      <c r="F15" s="17">
        <v>1</v>
      </c>
      <c r="G15" s="13" t="str">
        <f t="shared" si="1"/>
        <v>Da</v>
      </c>
      <c r="H15" s="13">
        <v>990</v>
      </c>
      <c r="I15" s="13">
        <v>1251</v>
      </c>
      <c r="J15" s="13">
        <v>1078</v>
      </c>
      <c r="K15" s="13">
        <f t="shared" si="0"/>
        <v>3319</v>
      </c>
      <c r="L15" s="17" t="str">
        <f t="shared" si="2"/>
        <v>Zad.</v>
      </c>
      <c r="M15" s="22">
        <f t="shared" si="3"/>
        <v>1106.3333333333333</v>
      </c>
    </row>
    <row r="16" spans="1:13" x14ac:dyDescent="0.25">
      <c r="A16" s="21" t="s">
        <v>201</v>
      </c>
      <c r="B16" s="13" t="s">
        <v>108</v>
      </c>
      <c r="C16" s="13" t="s">
        <v>122</v>
      </c>
      <c r="D16" s="13" t="s">
        <v>110</v>
      </c>
      <c r="E16" s="13" t="s">
        <v>116</v>
      </c>
      <c r="F16" s="17">
        <v>2</v>
      </c>
      <c r="G16" s="13" t="str">
        <f t="shared" si="1"/>
        <v>Da</v>
      </c>
      <c r="H16" s="13">
        <v>213</v>
      </c>
      <c r="I16" s="13">
        <v>143</v>
      </c>
      <c r="J16" s="13">
        <v>91</v>
      </c>
      <c r="K16" s="13">
        <f t="shared" si="0"/>
        <v>447</v>
      </c>
      <c r="L16" s="17" t="str">
        <f t="shared" si="2"/>
        <v>Promot.akt.</v>
      </c>
      <c r="M16" s="22">
        <f t="shared" si="3"/>
        <v>149</v>
      </c>
    </row>
    <row r="17" spans="1:19" x14ac:dyDescent="0.25">
      <c r="A17" s="21" t="s">
        <v>202</v>
      </c>
      <c r="B17" s="13" t="s">
        <v>114</v>
      </c>
      <c r="C17" s="13" t="s">
        <v>122</v>
      </c>
      <c r="D17" s="13" t="s">
        <v>115</v>
      </c>
      <c r="E17" s="13" t="s">
        <v>111</v>
      </c>
      <c r="G17" s="13" t="str">
        <f t="shared" si="1"/>
        <v>Nema konk.</v>
      </c>
      <c r="H17" s="13">
        <v>745</v>
      </c>
      <c r="I17" s="13">
        <v>890</v>
      </c>
      <c r="J17" s="13">
        <v>802</v>
      </c>
      <c r="K17" s="13">
        <f t="shared" si="0"/>
        <v>2437</v>
      </c>
      <c r="L17" s="17" t="str">
        <f t="shared" si="2"/>
        <v>Zad.</v>
      </c>
      <c r="M17" s="22">
        <f t="shared" si="3"/>
        <v>812.33333333333337</v>
      </c>
    </row>
    <row r="18" spans="1:19" x14ac:dyDescent="0.25">
      <c r="A18" s="21" t="s">
        <v>203</v>
      </c>
      <c r="B18" s="13" t="s">
        <v>112</v>
      </c>
      <c r="C18" s="13" t="s">
        <v>118</v>
      </c>
      <c r="D18" s="13" t="s">
        <v>115</v>
      </c>
      <c r="E18" s="13" t="s">
        <v>111</v>
      </c>
      <c r="F18" s="17">
        <v>1</v>
      </c>
      <c r="G18" s="13" t="str">
        <f t="shared" si="1"/>
        <v>Da</v>
      </c>
      <c r="H18" s="13">
        <v>556</v>
      </c>
      <c r="I18" s="13">
        <v>777</v>
      </c>
      <c r="J18" s="13">
        <v>530</v>
      </c>
      <c r="K18" s="13">
        <f t="shared" si="0"/>
        <v>1863</v>
      </c>
      <c r="L18" s="17" t="str">
        <f t="shared" si="2"/>
        <v>Zad.</v>
      </c>
      <c r="M18" s="22">
        <f t="shared" si="3"/>
        <v>621</v>
      </c>
    </row>
    <row r="19" spans="1:19" x14ac:dyDescent="0.25">
      <c r="A19" s="21" t="s">
        <v>204</v>
      </c>
      <c r="B19" s="13" t="s">
        <v>119</v>
      </c>
      <c r="C19" s="13" t="s">
        <v>109</v>
      </c>
      <c r="D19" s="13" t="s">
        <v>120</v>
      </c>
      <c r="E19" s="13" t="s">
        <v>113</v>
      </c>
      <c r="G19" s="13" t="str">
        <f t="shared" si="1"/>
        <v>Nema konk.</v>
      </c>
      <c r="H19" s="13">
        <v>950</v>
      </c>
      <c r="I19" s="13">
        <v>1200</v>
      </c>
      <c r="J19" s="13">
        <v>1105</v>
      </c>
      <c r="K19" s="13">
        <f t="shared" si="0"/>
        <v>3255</v>
      </c>
      <c r="L19" s="17" t="str">
        <f t="shared" si="2"/>
        <v>Zad.</v>
      </c>
      <c r="M19" s="22">
        <f t="shared" si="3"/>
        <v>1085</v>
      </c>
    </row>
    <row r="20" spans="1:19" ht="30" x14ac:dyDescent="0.25">
      <c r="A20" s="21" t="s">
        <v>205</v>
      </c>
      <c r="B20" s="13" t="s">
        <v>121</v>
      </c>
      <c r="C20" s="13" t="s">
        <v>118</v>
      </c>
      <c r="D20" s="13" t="s">
        <v>123</v>
      </c>
      <c r="E20" s="13" t="s">
        <v>111</v>
      </c>
      <c r="F20" s="17">
        <v>3</v>
      </c>
      <c r="G20" s="13" t="str">
        <f t="shared" si="1"/>
        <v>Da</v>
      </c>
      <c r="H20" s="13">
        <v>865</v>
      </c>
      <c r="I20" s="13">
        <v>789</v>
      </c>
      <c r="J20" s="13">
        <v>612</v>
      </c>
      <c r="K20" s="13">
        <f t="shared" si="0"/>
        <v>2266</v>
      </c>
      <c r="L20" s="17" t="str">
        <f t="shared" si="2"/>
        <v>Zad.</v>
      </c>
      <c r="M20" s="22">
        <f t="shared" si="3"/>
        <v>755.33333333333337</v>
      </c>
    </row>
    <row r="21" spans="1:19" ht="30" x14ac:dyDescent="0.25">
      <c r="A21" s="21" t="s">
        <v>205</v>
      </c>
      <c r="B21" s="13" t="s">
        <v>108</v>
      </c>
      <c r="C21" s="13" t="s">
        <v>122</v>
      </c>
      <c r="D21" s="13" t="s">
        <v>110</v>
      </c>
      <c r="E21" s="13" t="s">
        <v>116</v>
      </c>
      <c r="F21" s="17">
        <v>2</v>
      </c>
      <c r="G21" s="13" t="str">
        <f t="shared" si="1"/>
        <v>Da</v>
      </c>
      <c r="H21" s="13">
        <v>320</v>
      </c>
      <c r="I21" s="13">
        <v>278</v>
      </c>
      <c r="J21" s="13">
        <v>245</v>
      </c>
      <c r="K21" s="13">
        <f t="shared" si="0"/>
        <v>843</v>
      </c>
      <c r="L21" s="17" t="str">
        <f t="shared" si="2"/>
        <v>Promot.akt.</v>
      </c>
      <c r="M21" s="22">
        <f t="shared" si="3"/>
        <v>281</v>
      </c>
    </row>
    <row r="22" spans="1:19" x14ac:dyDescent="0.25">
      <c r="A22" s="21" t="s">
        <v>206</v>
      </c>
      <c r="B22" s="13" t="s">
        <v>117</v>
      </c>
      <c r="C22" s="13" t="s">
        <v>109</v>
      </c>
      <c r="D22" s="13" t="s">
        <v>115</v>
      </c>
      <c r="E22" s="13" t="s">
        <v>111</v>
      </c>
      <c r="G22" s="13" t="str">
        <f t="shared" si="1"/>
        <v>Nema konk.</v>
      </c>
      <c r="H22" s="13">
        <v>554</v>
      </c>
      <c r="I22" s="13">
        <v>421</v>
      </c>
      <c r="J22" s="13">
        <v>220</v>
      </c>
      <c r="K22" s="13">
        <f t="shared" si="0"/>
        <v>1195</v>
      </c>
      <c r="L22" s="17" t="str">
        <f t="shared" si="2"/>
        <v>Zad.</v>
      </c>
      <c r="M22" s="22">
        <f t="shared" si="3"/>
        <v>398.33333333333331</v>
      </c>
    </row>
    <row r="23" spans="1:19" x14ac:dyDescent="0.25">
      <c r="A23" s="21" t="s">
        <v>207</v>
      </c>
      <c r="B23" s="13" t="s">
        <v>119</v>
      </c>
      <c r="C23" s="13" t="s">
        <v>109</v>
      </c>
      <c r="D23" s="13" t="s">
        <v>120</v>
      </c>
      <c r="E23" s="13" t="s">
        <v>111</v>
      </c>
      <c r="G23" s="13" t="str">
        <f t="shared" si="1"/>
        <v>Nema konk.</v>
      </c>
      <c r="H23" s="13">
        <v>678</v>
      </c>
      <c r="I23" s="13">
        <v>432</v>
      </c>
      <c r="J23" s="13">
        <v>789</v>
      </c>
      <c r="K23" s="13">
        <f t="shared" si="0"/>
        <v>1899</v>
      </c>
      <c r="L23" s="17" t="str">
        <f t="shared" si="2"/>
        <v>Zad.</v>
      </c>
      <c r="M23" s="22">
        <f t="shared" si="3"/>
        <v>633</v>
      </c>
    </row>
    <row r="24" spans="1:19" x14ac:dyDescent="0.25">
      <c r="A24" s="21" t="s">
        <v>208</v>
      </c>
      <c r="B24" s="13" t="s">
        <v>108</v>
      </c>
      <c r="C24" s="13" t="s">
        <v>118</v>
      </c>
      <c r="D24" s="13" t="s">
        <v>110</v>
      </c>
      <c r="E24" s="13" t="s">
        <v>111</v>
      </c>
      <c r="F24" s="17">
        <v>4</v>
      </c>
      <c r="G24" s="13" t="str">
        <f t="shared" si="1"/>
        <v>Da</v>
      </c>
      <c r="H24" s="13">
        <v>675</v>
      </c>
      <c r="I24" s="13">
        <v>544</v>
      </c>
      <c r="J24" s="13">
        <v>685</v>
      </c>
      <c r="K24" s="13">
        <f t="shared" si="0"/>
        <v>1904</v>
      </c>
      <c r="L24" s="17" t="str">
        <f t="shared" si="2"/>
        <v>Zad.</v>
      </c>
      <c r="M24" s="22">
        <f t="shared" si="3"/>
        <v>634.66666666666663</v>
      </c>
    </row>
    <row r="27" spans="1:19" x14ac:dyDescent="0.25">
      <c r="F27" s="13"/>
      <c r="L27" s="13"/>
    </row>
    <row r="28" spans="1:19" ht="15" customHeight="1" x14ac:dyDescent="0.25">
      <c r="F28" s="13"/>
      <c r="L28" s="13"/>
    </row>
    <row r="29" spans="1:19" x14ac:dyDescent="0.25">
      <c r="F29" s="13"/>
      <c r="L29" s="13"/>
    </row>
    <row r="30" spans="1:19" ht="24" customHeight="1" x14ac:dyDescent="0.25">
      <c r="A30" s="87" t="s">
        <v>171</v>
      </c>
      <c r="B30" s="88"/>
      <c r="C30" s="88"/>
      <c r="D30" s="88"/>
      <c r="E30" s="88" t="s">
        <v>172</v>
      </c>
      <c r="F30" s="88"/>
      <c r="G30" s="89"/>
      <c r="K30" s="29" t="s">
        <v>127</v>
      </c>
      <c r="L30" s="29" t="s">
        <v>129</v>
      </c>
      <c r="M30"/>
      <c r="N30"/>
      <c r="O30"/>
      <c r="P30"/>
      <c r="Q30"/>
      <c r="R30"/>
      <c r="S30"/>
    </row>
    <row r="31" spans="1:19" x14ac:dyDescent="0.25">
      <c r="F31" s="13"/>
      <c r="K31" s="29" t="s">
        <v>126</v>
      </c>
      <c r="L31" s="13" t="s">
        <v>108</v>
      </c>
      <c r="M31" s="13" t="s">
        <v>114</v>
      </c>
      <c r="N31" s="13" t="s">
        <v>117</v>
      </c>
      <c r="O31" s="13" t="s">
        <v>124</v>
      </c>
      <c r="P31" s="13" t="s">
        <v>121</v>
      </c>
      <c r="Q31" s="13" t="s">
        <v>112</v>
      </c>
      <c r="R31" s="13" t="s">
        <v>119</v>
      </c>
      <c r="S31" s="13" t="s">
        <v>128</v>
      </c>
    </row>
    <row r="32" spans="1:19" ht="30" customHeight="1" x14ac:dyDescent="0.25">
      <c r="A32" s="90" t="s">
        <v>173</v>
      </c>
      <c r="B32" s="91"/>
      <c r="C32" s="91"/>
      <c r="D32" s="91"/>
      <c r="E32" s="91">
        <v>10326</v>
      </c>
      <c r="F32" s="91"/>
      <c r="G32" s="92"/>
      <c r="H32" s="27">
        <f>MAX(L36:R36)</f>
        <v>10326</v>
      </c>
      <c r="I32" s="13" t="s">
        <v>121</v>
      </c>
      <c r="K32" s="5" t="s">
        <v>110</v>
      </c>
      <c r="L32" s="4">
        <v>4730</v>
      </c>
      <c r="M32" s="4"/>
      <c r="N32" s="4"/>
      <c r="O32" s="4"/>
      <c r="P32" s="4"/>
      <c r="Q32" s="4">
        <v>3349</v>
      </c>
      <c r="R32" s="4"/>
      <c r="S32" s="4">
        <v>8079</v>
      </c>
    </row>
    <row r="33" spans="1:19" x14ac:dyDescent="0.25">
      <c r="F33" s="13"/>
      <c r="K33" s="5" t="s">
        <v>120</v>
      </c>
      <c r="L33" s="4"/>
      <c r="M33" s="4"/>
      <c r="N33" s="4"/>
      <c r="O33" s="4"/>
      <c r="P33" s="4"/>
      <c r="Q33" s="4"/>
      <c r="R33" s="4">
        <v>9033</v>
      </c>
      <c r="S33" s="4">
        <v>9033</v>
      </c>
    </row>
    <row r="34" spans="1:19" ht="30" customHeight="1" x14ac:dyDescent="0.25">
      <c r="A34" s="87" t="s">
        <v>180</v>
      </c>
      <c r="B34" s="88"/>
      <c r="C34" s="88"/>
      <c r="D34" s="88"/>
      <c r="E34" s="88" t="s">
        <v>174</v>
      </c>
      <c r="F34" s="88"/>
      <c r="G34" s="89"/>
      <c r="H34" s="27" t="s">
        <v>179</v>
      </c>
      <c r="K34" s="5" t="s">
        <v>123</v>
      </c>
      <c r="L34" s="4"/>
      <c r="M34" s="4"/>
      <c r="N34" s="4"/>
      <c r="O34" s="4">
        <v>5180</v>
      </c>
      <c r="P34" s="4">
        <v>10326</v>
      </c>
      <c r="Q34" s="4"/>
      <c r="R34" s="4"/>
      <c r="S34" s="4">
        <v>15506</v>
      </c>
    </row>
    <row r="35" spans="1:19" x14ac:dyDescent="0.25">
      <c r="A35" s="90" t="s">
        <v>181</v>
      </c>
      <c r="B35" s="91"/>
      <c r="C35" s="91"/>
      <c r="D35" s="91"/>
      <c r="E35" s="91" t="s">
        <v>175</v>
      </c>
      <c r="F35" s="91"/>
      <c r="G35" s="92"/>
      <c r="H35" s="27">
        <f>MAX(L45:N45)</f>
        <v>23418</v>
      </c>
      <c r="I35" s="13" t="s">
        <v>182</v>
      </c>
      <c r="K35" s="5" t="s">
        <v>115</v>
      </c>
      <c r="L35" s="4"/>
      <c r="M35" s="4">
        <v>2874</v>
      </c>
      <c r="N35" s="4">
        <v>7373</v>
      </c>
      <c r="O35" s="4"/>
      <c r="P35" s="4"/>
      <c r="Q35" s="4">
        <v>1863</v>
      </c>
      <c r="R35" s="4"/>
      <c r="S35" s="4">
        <v>12110</v>
      </c>
    </row>
    <row r="36" spans="1:19" ht="15" customHeight="1" x14ac:dyDescent="0.25">
      <c r="F36" s="13"/>
      <c r="G36" s="28"/>
      <c r="K36" s="5" t="s">
        <v>128</v>
      </c>
      <c r="L36" s="4">
        <v>4730</v>
      </c>
      <c r="M36" s="4">
        <v>2874</v>
      </c>
      <c r="N36" s="4">
        <v>7373</v>
      </c>
      <c r="O36" s="4">
        <v>5180</v>
      </c>
      <c r="P36" s="4">
        <v>10326</v>
      </c>
      <c r="Q36" s="4">
        <v>5212</v>
      </c>
      <c r="R36" s="4">
        <v>9033</v>
      </c>
      <c r="S36" s="4">
        <v>44728</v>
      </c>
    </row>
    <row r="37" spans="1:19" x14ac:dyDescent="0.25">
      <c r="A37" s="90" t="s">
        <v>176</v>
      </c>
      <c r="B37" s="91"/>
      <c r="C37" s="91"/>
      <c r="D37" s="91"/>
      <c r="E37" s="91" t="s">
        <v>123</v>
      </c>
      <c r="F37" s="91"/>
      <c r="G37" s="92"/>
      <c r="H37" s="27">
        <f>MAX(O41:O44)</f>
        <v>15506</v>
      </c>
      <c r="I37" s="13" t="s">
        <v>123</v>
      </c>
      <c r="K37"/>
      <c r="L37"/>
      <c r="M37"/>
    </row>
    <row r="38" spans="1:19" ht="15" customHeight="1" x14ac:dyDescent="0.25">
      <c r="F38" s="13"/>
      <c r="K38"/>
      <c r="L38"/>
      <c r="M38"/>
    </row>
    <row r="39" spans="1:19" ht="28.5" customHeight="1" x14ac:dyDescent="0.25">
      <c r="A39" s="87" t="s">
        <v>177</v>
      </c>
      <c r="B39" s="88"/>
      <c r="C39" s="88"/>
      <c r="D39" s="88"/>
      <c r="E39" s="88"/>
      <c r="F39" s="88"/>
      <c r="G39" s="89"/>
      <c r="H39" s="13" t="s">
        <v>183</v>
      </c>
      <c r="K39" s="29" t="s">
        <v>127</v>
      </c>
      <c r="L39" s="29" t="s">
        <v>129</v>
      </c>
      <c r="M39"/>
      <c r="N39"/>
      <c r="O39"/>
    </row>
    <row r="40" spans="1:19" ht="15" customHeight="1" x14ac:dyDescent="0.25">
      <c r="A40" s="90" t="s">
        <v>178</v>
      </c>
      <c r="B40" s="91"/>
      <c r="C40" s="91"/>
      <c r="D40" s="91"/>
      <c r="E40" s="91"/>
      <c r="F40" s="91"/>
      <c r="G40" s="92"/>
      <c r="K40" s="29" t="s">
        <v>126</v>
      </c>
      <c r="L40" s="13" t="s">
        <v>113</v>
      </c>
      <c r="M40" s="13" t="s">
        <v>111</v>
      </c>
      <c r="N40" s="13" t="s">
        <v>116</v>
      </c>
      <c r="O40" s="13" t="s">
        <v>128</v>
      </c>
    </row>
    <row r="41" spans="1:19" ht="30" customHeight="1" x14ac:dyDescent="0.25">
      <c r="F41" s="13"/>
      <c r="K41" s="5" t="s">
        <v>110</v>
      </c>
      <c r="L41" s="4">
        <v>3349</v>
      </c>
      <c r="M41" s="4">
        <v>3440</v>
      </c>
      <c r="N41" s="4">
        <v>1290</v>
      </c>
      <c r="O41" s="4">
        <v>8079</v>
      </c>
    </row>
    <row r="42" spans="1:19" x14ac:dyDescent="0.25">
      <c r="F42" s="13"/>
      <c r="K42" s="5" t="s">
        <v>120</v>
      </c>
      <c r="L42" s="4">
        <v>7134</v>
      </c>
      <c r="M42" s="4">
        <v>1899</v>
      </c>
      <c r="N42" s="4"/>
      <c r="O42" s="4">
        <v>9033</v>
      </c>
    </row>
    <row r="43" spans="1:19" x14ac:dyDescent="0.25">
      <c r="F43" s="13"/>
      <c r="K43" s="5" t="s">
        <v>123</v>
      </c>
      <c r="L43" s="4">
        <v>9532</v>
      </c>
      <c r="M43" s="4">
        <v>5974</v>
      </c>
      <c r="N43" s="4"/>
      <c r="O43" s="4">
        <v>15506</v>
      </c>
    </row>
    <row r="44" spans="1:19" x14ac:dyDescent="0.25">
      <c r="F44" s="13"/>
      <c r="K44" s="5" t="s">
        <v>115</v>
      </c>
      <c r="L44" s="4">
        <v>3403</v>
      </c>
      <c r="M44" s="4">
        <v>7715</v>
      </c>
      <c r="N44" s="4">
        <v>992</v>
      </c>
      <c r="O44" s="4">
        <v>12110</v>
      </c>
    </row>
    <row r="45" spans="1:19" x14ac:dyDescent="0.25">
      <c r="F45" s="13"/>
      <c r="K45" s="5" t="s">
        <v>128</v>
      </c>
      <c r="L45" s="4">
        <v>23418</v>
      </c>
      <c r="M45" s="4">
        <v>19028</v>
      </c>
      <c r="N45" s="4">
        <v>2282</v>
      </c>
      <c r="O45" s="4">
        <v>44728</v>
      </c>
    </row>
    <row r="46" spans="1:19" x14ac:dyDescent="0.25">
      <c r="F46" s="13"/>
      <c r="K46"/>
      <c r="L46"/>
      <c r="M46"/>
    </row>
    <row r="47" spans="1:19" x14ac:dyDescent="0.25">
      <c r="F47" s="13"/>
      <c r="K47"/>
      <c r="L47"/>
      <c r="M47"/>
    </row>
    <row r="48" spans="1:19" x14ac:dyDescent="0.25">
      <c r="F48" s="13"/>
      <c r="K48" s="29" t="s">
        <v>127</v>
      </c>
      <c r="L48" s="29" t="s">
        <v>129</v>
      </c>
      <c r="M48"/>
      <c r="N48"/>
    </row>
    <row r="49" spans="6:14" x14ac:dyDescent="0.25">
      <c r="F49" s="13"/>
      <c r="K49" s="29" t="s">
        <v>126</v>
      </c>
      <c r="L49" s="13" t="s">
        <v>184</v>
      </c>
      <c r="M49" s="13" t="s">
        <v>185</v>
      </c>
      <c r="N49" s="13" t="s">
        <v>128</v>
      </c>
    </row>
    <row r="50" spans="6:14" ht="15" customHeight="1" x14ac:dyDescent="0.25">
      <c r="F50" s="13"/>
      <c r="K50" s="5" t="s">
        <v>108</v>
      </c>
      <c r="L50" s="4">
        <v>1290</v>
      </c>
      <c r="M50" s="4">
        <v>3440</v>
      </c>
      <c r="N50" s="4">
        <v>4730</v>
      </c>
    </row>
    <row r="51" spans="6:14" x14ac:dyDescent="0.25">
      <c r="F51" s="13"/>
      <c r="K51" s="5" t="s">
        <v>114</v>
      </c>
      <c r="L51" s="4">
        <v>437</v>
      </c>
      <c r="M51" s="4">
        <v>2437</v>
      </c>
      <c r="N51" s="4">
        <v>2874</v>
      </c>
    </row>
    <row r="52" spans="6:14" x14ac:dyDescent="0.25">
      <c r="F52" s="13"/>
      <c r="K52" s="5" t="s">
        <v>117</v>
      </c>
      <c r="L52" s="4">
        <v>555</v>
      </c>
      <c r="M52" s="4">
        <v>6818</v>
      </c>
      <c r="N52" s="4">
        <v>7373</v>
      </c>
    </row>
    <row r="53" spans="6:14" x14ac:dyDescent="0.25">
      <c r="F53" s="13"/>
      <c r="K53" s="5" t="s">
        <v>128</v>
      </c>
      <c r="L53" s="4">
        <v>2282</v>
      </c>
      <c r="M53" s="4">
        <v>12695</v>
      </c>
      <c r="N53" s="4">
        <v>14977</v>
      </c>
    </row>
    <row r="54" spans="6:14" x14ac:dyDescent="0.25">
      <c r="F54" s="13"/>
      <c r="K54"/>
      <c r="L54"/>
      <c r="M54"/>
      <c r="N54"/>
    </row>
    <row r="55" spans="6:14" x14ac:dyDescent="0.25">
      <c r="F55" s="13"/>
      <c r="K55"/>
      <c r="L55"/>
      <c r="M55"/>
      <c r="N55"/>
    </row>
    <row r="56" spans="6:14" ht="29.25" customHeight="1" x14ac:dyDescent="0.25">
      <c r="F56" s="13"/>
      <c r="K56"/>
      <c r="L56"/>
      <c r="M56"/>
      <c r="N56"/>
    </row>
    <row r="57" spans="6:14" x14ac:dyDescent="0.25">
      <c r="F57" s="13"/>
      <c r="K57"/>
      <c r="L57"/>
      <c r="M57"/>
      <c r="N57"/>
    </row>
    <row r="58" spans="6:14" ht="43.5" customHeight="1" x14ac:dyDescent="0.25">
      <c r="F58" s="13"/>
      <c r="K58"/>
      <c r="L58"/>
      <c r="M58"/>
    </row>
    <row r="59" spans="6:14" x14ac:dyDescent="0.25">
      <c r="F59" s="13"/>
      <c r="K59"/>
      <c r="L59"/>
      <c r="M59"/>
    </row>
    <row r="60" spans="6:14" x14ac:dyDescent="0.25">
      <c r="F60" s="13"/>
      <c r="K60"/>
      <c r="L60"/>
      <c r="M60"/>
    </row>
    <row r="61" spans="6:14" x14ac:dyDescent="0.25">
      <c r="F61" s="13"/>
      <c r="K61"/>
      <c r="L61"/>
      <c r="M61"/>
    </row>
    <row r="62" spans="6:14" x14ac:dyDescent="0.25">
      <c r="F62" s="13"/>
      <c r="K62"/>
      <c r="L62"/>
      <c r="M62"/>
    </row>
    <row r="63" spans="6:14" x14ac:dyDescent="0.25">
      <c r="F63" s="13"/>
      <c r="K63"/>
      <c r="L63"/>
      <c r="M63"/>
    </row>
    <row r="64" spans="6:14" x14ac:dyDescent="0.25">
      <c r="F64" s="13"/>
      <c r="K64"/>
      <c r="L64"/>
      <c r="M64"/>
    </row>
    <row r="65" spans="6:13" ht="30.75" customHeight="1" x14ac:dyDescent="0.25">
      <c r="F65" s="13"/>
      <c r="K65"/>
      <c r="L65"/>
      <c r="M65"/>
    </row>
    <row r="66" spans="6:13" x14ac:dyDescent="0.25">
      <c r="F66" s="13"/>
      <c r="L66" s="13"/>
    </row>
    <row r="67" spans="6:13" ht="15" customHeight="1" x14ac:dyDescent="0.25">
      <c r="F67" s="13"/>
      <c r="L67" s="13"/>
    </row>
    <row r="68" spans="6:13" x14ac:dyDescent="0.25">
      <c r="F68" s="13"/>
      <c r="L68" s="13"/>
    </row>
    <row r="69" spans="6:13" ht="15" customHeight="1" x14ac:dyDescent="0.25">
      <c r="F69" s="13"/>
      <c r="L69" s="13"/>
    </row>
    <row r="70" spans="6:13" x14ac:dyDescent="0.25">
      <c r="F70" s="13"/>
      <c r="L70" s="13"/>
    </row>
    <row r="71" spans="6:13" ht="45.75" customHeight="1" x14ac:dyDescent="0.25">
      <c r="F71" s="13"/>
      <c r="L71" s="13"/>
    </row>
    <row r="72" spans="6:13" x14ac:dyDescent="0.25">
      <c r="F72" s="13"/>
      <c r="L72" s="13"/>
    </row>
    <row r="73" spans="6:13" ht="15" customHeight="1" x14ac:dyDescent="0.25">
      <c r="F73" s="13"/>
      <c r="L73" s="13"/>
    </row>
    <row r="74" spans="6:13" x14ac:dyDescent="0.25">
      <c r="F74" s="13"/>
      <c r="L74" s="13"/>
    </row>
    <row r="75" spans="6:13" x14ac:dyDescent="0.25">
      <c r="F75" s="13"/>
      <c r="L75" s="13"/>
    </row>
    <row r="76" spans="6:13" ht="15" customHeight="1" x14ac:dyDescent="0.25">
      <c r="F76" s="13"/>
      <c r="L76" s="13"/>
    </row>
    <row r="77" spans="6:13" x14ac:dyDescent="0.25">
      <c r="F77" s="13"/>
      <c r="L77" s="13"/>
    </row>
    <row r="78" spans="6:13" x14ac:dyDescent="0.25">
      <c r="F78" s="13"/>
      <c r="L78" s="13"/>
    </row>
    <row r="79" spans="6:13" x14ac:dyDescent="0.25">
      <c r="F79" s="13"/>
      <c r="L79" s="13"/>
    </row>
    <row r="80" spans="6:13" x14ac:dyDescent="0.25">
      <c r="F80" s="13"/>
      <c r="L80" s="13"/>
    </row>
    <row r="81" spans="6:12" x14ac:dyDescent="0.25">
      <c r="F81" s="13"/>
      <c r="L81" s="13"/>
    </row>
    <row r="82" spans="6:12" x14ac:dyDescent="0.25">
      <c r="F82" s="13"/>
      <c r="L82" s="13"/>
    </row>
    <row r="83" spans="6:12" x14ac:dyDescent="0.25">
      <c r="F83" s="13"/>
      <c r="L83" s="13"/>
    </row>
    <row r="84" spans="6:12" x14ac:dyDescent="0.25">
      <c r="F84" s="13"/>
      <c r="L84" s="13"/>
    </row>
  </sheetData>
  <autoFilter ref="A3:M24"/>
  <mergeCells count="8">
    <mergeCell ref="A39:G39"/>
    <mergeCell ref="A40:G40"/>
    <mergeCell ref="H2:J2"/>
    <mergeCell ref="A30:G30"/>
    <mergeCell ref="A32:G32"/>
    <mergeCell ref="A34:G34"/>
    <mergeCell ref="A35:G35"/>
    <mergeCell ref="A37:G37"/>
  </mergeCells>
  <conditionalFormatting sqref="K4:K24">
    <cfRule type="cellIs" dxfId="0" priority="1" operator="lessThan">
      <formula>550</formula>
    </cfRule>
  </conditionalFormatting>
  <pageMargins left="0.7" right="0.7" top="0.75" bottom="0.75" header="0.3" footer="0.3"/>
  <pageSetup paperSize="9" scale="46" orientation="portrait" r:id="rId4"/>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0"/>
  <sheetViews>
    <sheetView topLeftCell="B1" workbookViewId="0">
      <selection activeCell="H8" sqref="H8"/>
    </sheetView>
  </sheetViews>
  <sheetFormatPr defaultRowHeight="15" x14ac:dyDescent="0.25"/>
  <cols>
    <col min="1" max="1" width="9.140625" style="13"/>
    <col min="2" max="2" width="13.42578125" style="13" customWidth="1"/>
    <col min="3" max="3" width="25.42578125" style="13" customWidth="1"/>
    <col min="4" max="4" width="18.42578125" style="37" customWidth="1"/>
    <col min="5" max="5" width="26.140625" style="13" customWidth="1"/>
    <col min="6" max="7" width="9.140625" style="13"/>
    <col min="8" max="8" width="16" style="13" customWidth="1"/>
    <col min="9" max="9" width="22.28515625" style="13" customWidth="1"/>
    <col min="10" max="10" width="28.5703125" style="13" customWidth="1"/>
    <col min="11" max="16384" width="9.140625" style="13"/>
  </cols>
  <sheetData>
    <row r="1" spans="1:10" ht="153.75" customHeight="1" x14ac:dyDescent="0.25">
      <c r="A1" s="21"/>
      <c r="B1" s="31"/>
      <c r="C1" s="31"/>
      <c r="D1" s="32"/>
    </row>
    <row r="2" spans="1:10" x14ac:dyDescent="0.25">
      <c r="A2" s="31"/>
      <c r="B2" s="31"/>
      <c r="C2" s="31"/>
      <c r="D2" s="33"/>
    </row>
    <row r="3" spans="1:10" x14ac:dyDescent="0.25">
      <c r="A3" s="31"/>
      <c r="B3" s="21"/>
      <c r="C3" s="34" t="s">
        <v>211</v>
      </c>
      <c r="D3" s="35" t="s">
        <v>212</v>
      </c>
      <c r="E3" s="36" t="s">
        <v>213</v>
      </c>
      <c r="H3" s="34"/>
      <c r="I3" s="35" t="s">
        <v>212</v>
      </c>
      <c r="J3" s="36" t="s">
        <v>213</v>
      </c>
    </row>
    <row r="4" spans="1:10" x14ac:dyDescent="0.25">
      <c r="A4" s="31"/>
      <c r="B4" s="21"/>
      <c r="C4" s="21" t="s">
        <v>214</v>
      </c>
      <c r="D4" s="37">
        <v>2554721396899</v>
      </c>
      <c r="E4" s="13" t="s">
        <v>215</v>
      </c>
      <c r="H4" s="21"/>
      <c r="I4" s="37">
        <v>2156727291568</v>
      </c>
      <c r="J4" s="13" t="s">
        <v>216</v>
      </c>
    </row>
    <row r="5" spans="1:10" x14ac:dyDescent="0.25">
      <c r="A5" s="31"/>
      <c r="B5" s="21"/>
      <c r="C5" s="21" t="s">
        <v>217</v>
      </c>
      <c r="D5" s="37">
        <v>2960474899299</v>
      </c>
      <c r="E5" s="13" t="s">
        <v>218</v>
      </c>
      <c r="H5" s="21"/>
      <c r="I5" s="37">
        <v>2008841892296</v>
      </c>
      <c r="J5" s="38" t="s">
        <v>219</v>
      </c>
    </row>
    <row r="6" spans="1:10" x14ac:dyDescent="0.25">
      <c r="A6" s="31"/>
      <c r="B6" s="21"/>
      <c r="C6" s="21" t="s">
        <v>220</v>
      </c>
      <c r="D6" s="37">
        <v>2710071736744</v>
      </c>
      <c r="E6" s="13" t="s">
        <v>221</v>
      </c>
      <c r="H6" s="21"/>
      <c r="I6" s="37">
        <v>2138679687680</v>
      </c>
      <c r="J6" s="38" t="s">
        <v>222</v>
      </c>
    </row>
    <row r="7" spans="1:10" x14ac:dyDescent="0.25">
      <c r="A7" s="31"/>
      <c r="B7" s="21"/>
      <c r="C7" s="21" t="s">
        <v>223</v>
      </c>
      <c r="D7" s="37">
        <v>2156727291568</v>
      </c>
      <c r="E7" s="13" t="s">
        <v>216</v>
      </c>
      <c r="H7" s="21"/>
      <c r="I7" s="37">
        <v>2218883604667</v>
      </c>
      <c r="J7" s="38" t="s">
        <v>224</v>
      </c>
    </row>
    <row r="8" spans="1:10" x14ac:dyDescent="0.25">
      <c r="A8" s="31"/>
      <c r="B8" s="31"/>
      <c r="C8" s="21" t="s">
        <v>225</v>
      </c>
      <c r="D8" s="37">
        <v>1189991493135</v>
      </c>
      <c r="E8" s="13" t="s">
        <v>226</v>
      </c>
      <c r="H8" s="21"/>
      <c r="I8" s="37">
        <v>1556124467284</v>
      </c>
      <c r="J8" s="38" t="s">
        <v>227</v>
      </c>
    </row>
    <row r="9" spans="1:10" ht="14.25" customHeight="1" x14ac:dyDescent="0.25">
      <c r="A9" s="39"/>
      <c r="B9" s="39"/>
      <c r="C9" s="39" t="s">
        <v>228</v>
      </c>
      <c r="D9" s="37">
        <v>2354860659886</v>
      </c>
      <c r="E9" s="38" t="s">
        <v>229</v>
      </c>
      <c r="F9" s="38"/>
      <c r="G9" s="38"/>
      <c r="H9" s="39"/>
      <c r="I9" s="37">
        <v>2965330689244</v>
      </c>
      <c r="J9" s="38" t="s">
        <v>230</v>
      </c>
    </row>
    <row r="10" spans="1:10" ht="15.75" customHeight="1" x14ac:dyDescent="0.25">
      <c r="A10" s="39"/>
      <c r="B10" s="39"/>
      <c r="C10" s="39" t="s">
        <v>231</v>
      </c>
      <c r="D10" s="37">
        <v>2644256496251</v>
      </c>
      <c r="E10" s="38" t="s">
        <v>232</v>
      </c>
      <c r="F10" s="38"/>
      <c r="G10" s="38"/>
      <c r="H10" s="39"/>
      <c r="I10" s="37">
        <v>1036626757124</v>
      </c>
      <c r="J10" s="38" t="s">
        <v>233</v>
      </c>
    </row>
    <row r="11" spans="1:10" x14ac:dyDescent="0.25">
      <c r="A11" s="31"/>
      <c r="B11" s="21"/>
      <c r="C11" s="21" t="s">
        <v>234</v>
      </c>
      <c r="D11" s="37">
        <v>2008841892296</v>
      </c>
      <c r="E11" s="38" t="s">
        <v>219</v>
      </c>
      <c r="H11" s="21"/>
      <c r="I11" s="37">
        <v>1592679465970</v>
      </c>
      <c r="J11" s="38" t="s">
        <v>235</v>
      </c>
    </row>
    <row r="12" spans="1:10" x14ac:dyDescent="0.25">
      <c r="C12" s="21" t="s">
        <v>236</v>
      </c>
      <c r="D12" s="37">
        <v>2138679687680</v>
      </c>
      <c r="E12" s="38" t="s">
        <v>222</v>
      </c>
      <c r="H12" s="21"/>
      <c r="I12" s="37">
        <v>2019392003258</v>
      </c>
      <c r="J12" s="13" t="s">
        <v>237</v>
      </c>
    </row>
    <row r="13" spans="1:10" x14ac:dyDescent="0.25">
      <c r="C13" s="21" t="s">
        <v>238</v>
      </c>
      <c r="D13" s="37">
        <v>1844817133583</v>
      </c>
      <c r="E13" s="38" t="s">
        <v>239</v>
      </c>
      <c r="H13" s="21"/>
      <c r="I13" s="37">
        <v>1805987215310</v>
      </c>
      <c r="J13" s="13" t="s">
        <v>240</v>
      </c>
    </row>
    <row r="14" spans="1:10" x14ac:dyDescent="0.25">
      <c r="C14" s="21" t="s">
        <v>241</v>
      </c>
      <c r="D14" s="37">
        <v>2284232375662</v>
      </c>
      <c r="E14" s="38" t="s">
        <v>242</v>
      </c>
      <c r="H14" s="21"/>
      <c r="I14" s="37">
        <v>1766379648818</v>
      </c>
      <c r="J14" s="13" t="s">
        <v>243</v>
      </c>
    </row>
    <row r="15" spans="1:10" x14ac:dyDescent="0.25">
      <c r="C15" s="21" t="s">
        <v>244</v>
      </c>
      <c r="D15" s="37">
        <v>2218883604667</v>
      </c>
      <c r="E15" s="38" t="s">
        <v>224</v>
      </c>
      <c r="H15" s="21"/>
      <c r="I15" s="37">
        <v>3028290737878</v>
      </c>
      <c r="J15" s="13" t="s">
        <v>245</v>
      </c>
    </row>
    <row r="16" spans="1:10" x14ac:dyDescent="0.25">
      <c r="C16" s="21" t="s">
        <v>246</v>
      </c>
      <c r="D16" s="37">
        <v>1556124467284</v>
      </c>
      <c r="E16" s="38" t="s">
        <v>227</v>
      </c>
      <c r="H16" s="21"/>
      <c r="I16" s="37">
        <v>2503396169766</v>
      </c>
      <c r="J16" s="13" t="s">
        <v>247</v>
      </c>
    </row>
    <row r="17" spans="3:10" x14ac:dyDescent="0.25">
      <c r="C17" s="21" t="s">
        <v>248</v>
      </c>
      <c r="D17" s="37">
        <v>2965330689244</v>
      </c>
      <c r="E17" s="38" t="s">
        <v>230</v>
      </c>
      <c r="H17" s="21"/>
      <c r="I17" s="37">
        <v>2100195039108</v>
      </c>
      <c r="J17" s="13" t="s">
        <v>249</v>
      </c>
    </row>
    <row r="18" spans="3:10" x14ac:dyDescent="0.25">
      <c r="C18" s="21" t="s">
        <v>250</v>
      </c>
      <c r="D18" s="37">
        <v>1925139399701</v>
      </c>
      <c r="E18" s="38" t="s">
        <v>251</v>
      </c>
      <c r="H18" s="21"/>
      <c r="I18" s="37">
        <v>3097930277165</v>
      </c>
      <c r="J18" s="13" t="s">
        <v>252</v>
      </c>
    </row>
    <row r="19" spans="3:10" x14ac:dyDescent="0.25">
      <c r="C19" s="21" t="s">
        <v>253</v>
      </c>
      <c r="D19" s="37">
        <v>1492725033081</v>
      </c>
      <c r="E19" s="38" t="s">
        <v>254</v>
      </c>
      <c r="H19" s="21"/>
    </row>
    <row r="20" spans="3:10" x14ac:dyDescent="0.25">
      <c r="C20" s="21" t="s">
        <v>255</v>
      </c>
      <c r="D20" s="37">
        <v>1036626757124</v>
      </c>
      <c r="E20" s="38" t="s">
        <v>233</v>
      </c>
      <c r="H20" s="21"/>
    </row>
    <row r="21" spans="3:10" x14ac:dyDescent="0.25">
      <c r="C21" s="21" t="s">
        <v>256</v>
      </c>
      <c r="D21" s="37">
        <v>1592679465970</v>
      </c>
      <c r="E21" s="38" t="s">
        <v>235</v>
      </c>
      <c r="H21" s="21"/>
    </row>
    <row r="22" spans="3:10" x14ac:dyDescent="0.25">
      <c r="C22" s="21" t="s">
        <v>257</v>
      </c>
      <c r="D22" s="37">
        <v>2872636812207</v>
      </c>
      <c r="E22" s="13" t="s">
        <v>258</v>
      </c>
      <c r="H22" s="21"/>
    </row>
    <row r="23" spans="3:10" x14ac:dyDescent="0.25">
      <c r="C23" s="21" t="s">
        <v>259</v>
      </c>
      <c r="D23" s="37">
        <v>2019392003258</v>
      </c>
      <c r="E23" s="13" t="s">
        <v>237</v>
      </c>
      <c r="H23" s="21"/>
    </row>
    <row r="24" spans="3:10" x14ac:dyDescent="0.25">
      <c r="C24" s="21" t="s">
        <v>260</v>
      </c>
      <c r="D24" s="37">
        <v>1805987215310</v>
      </c>
      <c r="E24" s="13" t="s">
        <v>240</v>
      </c>
      <c r="H24" s="21"/>
    </row>
    <row r="25" spans="3:10" ht="18" customHeight="1" x14ac:dyDescent="0.25">
      <c r="C25" s="21" t="s">
        <v>261</v>
      </c>
      <c r="D25" s="37">
        <v>1766379648818</v>
      </c>
      <c r="E25" s="13" t="s">
        <v>243</v>
      </c>
      <c r="H25" s="21"/>
    </row>
    <row r="26" spans="3:10" x14ac:dyDescent="0.25">
      <c r="C26" s="21" t="s">
        <v>262</v>
      </c>
      <c r="D26" s="37">
        <v>3028290737878</v>
      </c>
      <c r="E26" s="13" t="s">
        <v>245</v>
      </c>
      <c r="H26" s="21"/>
    </row>
    <row r="27" spans="3:10" ht="17.25" customHeight="1" x14ac:dyDescent="0.25">
      <c r="C27" s="21" t="s">
        <v>263</v>
      </c>
      <c r="D27" s="37">
        <v>2880478475737</v>
      </c>
      <c r="E27" s="13" t="s">
        <v>264</v>
      </c>
      <c r="H27" s="21"/>
    </row>
    <row r="28" spans="3:10" x14ac:dyDescent="0.25">
      <c r="C28" s="21" t="s">
        <v>265</v>
      </c>
      <c r="D28" s="37">
        <v>2503396169766</v>
      </c>
      <c r="E28" s="13" t="s">
        <v>247</v>
      </c>
      <c r="H28" s="21"/>
    </row>
    <row r="29" spans="3:10" ht="20.25" customHeight="1" x14ac:dyDescent="0.25">
      <c r="C29" s="21" t="s">
        <v>266</v>
      </c>
      <c r="D29" s="37">
        <v>2100195039108</v>
      </c>
      <c r="E29" s="13" t="s">
        <v>249</v>
      </c>
      <c r="H29" s="21"/>
    </row>
    <row r="30" spans="3:10" x14ac:dyDescent="0.25">
      <c r="C30" s="21" t="s">
        <v>267</v>
      </c>
      <c r="D30" s="37">
        <v>3097930277165</v>
      </c>
      <c r="E30" s="13" t="s">
        <v>252</v>
      </c>
      <c r="H30" s="2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0"/>
  <sheetViews>
    <sheetView topLeftCell="M28" zoomScale="110" zoomScaleNormal="110" workbookViewId="0">
      <selection activeCell="AD14" sqref="AD14"/>
    </sheetView>
  </sheetViews>
  <sheetFormatPr defaultRowHeight="15" x14ac:dyDescent="0.25"/>
  <cols>
    <col min="1" max="1" width="9.140625" style="13"/>
    <col min="2" max="2" width="13.42578125" style="13" customWidth="1"/>
    <col min="3" max="3" width="13" style="13" customWidth="1"/>
    <col min="4" max="4" width="18.42578125" style="37" customWidth="1"/>
    <col min="5" max="5" width="25.42578125" style="13" customWidth="1"/>
    <col min="6" max="6" width="26.140625" style="13" customWidth="1"/>
    <col min="7" max="8" width="9.140625" style="13"/>
    <col min="9" max="9" width="16" style="13" customWidth="1"/>
    <col min="10" max="10" width="22.28515625" style="13" customWidth="1"/>
    <col min="11" max="11" width="28.5703125" style="13" customWidth="1"/>
    <col min="12" max="16384" width="9.140625" style="13"/>
  </cols>
  <sheetData>
    <row r="1" spans="1:11" x14ac:dyDescent="0.25">
      <c r="A1" s="21"/>
      <c r="B1" s="31"/>
      <c r="C1" s="31"/>
      <c r="D1" s="32"/>
      <c r="E1" s="31"/>
    </row>
    <row r="2" spans="1:11" x14ac:dyDescent="0.25">
      <c r="A2" s="31"/>
      <c r="B2" s="31"/>
      <c r="C2" s="31"/>
      <c r="D2" s="33"/>
      <c r="E2" s="31"/>
    </row>
    <row r="3" spans="1:11" x14ac:dyDescent="0.25">
      <c r="A3" s="31"/>
      <c r="B3" s="21"/>
      <c r="C3" s="34"/>
      <c r="D3" s="35" t="s">
        <v>212</v>
      </c>
      <c r="E3" s="34" t="s">
        <v>211</v>
      </c>
      <c r="F3" s="36" t="s">
        <v>213</v>
      </c>
      <c r="I3" s="34"/>
      <c r="J3" s="35" t="s">
        <v>212</v>
      </c>
      <c r="K3" s="36" t="s">
        <v>213</v>
      </c>
    </row>
    <row r="4" spans="1:11" x14ac:dyDescent="0.25">
      <c r="A4" s="31"/>
      <c r="B4" s="21"/>
      <c r="C4" s="21"/>
      <c r="D4" s="37">
        <v>2554721396899</v>
      </c>
      <c r="E4" s="21" t="s">
        <v>214</v>
      </c>
      <c r="F4" s="13" t="s">
        <v>215</v>
      </c>
      <c r="I4" s="21" t="str">
        <f>VLOOKUP(J4,$D$4:$E$30,2,FALSE)</f>
        <v>Zdravko Čolić</v>
      </c>
      <c r="J4" s="37">
        <v>2156727291568</v>
      </c>
      <c r="K4" s="13" t="s">
        <v>216</v>
      </c>
    </row>
    <row r="5" spans="1:11" x14ac:dyDescent="0.25">
      <c r="A5" s="31"/>
      <c r="B5" s="21"/>
      <c r="C5" s="21"/>
      <c r="D5" s="37">
        <v>2960474899299</v>
      </c>
      <c r="E5" s="21" t="s">
        <v>217</v>
      </c>
      <c r="F5" s="13" t="s">
        <v>218</v>
      </c>
      <c r="I5" s="21" t="str">
        <f t="shared" ref="I5:I18" si="0">VLOOKUP(J5,$D$4:$E$30,2,FALSE)</f>
        <v>Sinan Sakić</v>
      </c>
      <c r="J5" s="37">
        <v>2008841892296</v>
      </c>
      <c r="K5" s="38" t="s">
        <v>219</v>
      </c>
    </row>
    <row r="6" spans="1:11" x14ac:dyDescent="0.25">
      <c r="A6" s="31"/>
      <c r="B6" s="21"/>
      <c r="C6" s="21"/>
      <c r="D6" s="37">
        <v>2710071736744</v>
      </c>
      <c r="E6" s="21" t="s">
        <v>220</v>
      </c>
      <c r="F6" s="13" t="s">
        <v>221</v>
      </c>
      <c r="I6" s="21" t="str">
        <f t="shared" si="0"/>
        <v>Vera Matović</v>
      </c>
      <c r="J6" s="37">
        <v>2138679687680</v>
      </c>
      <c r="K6" s="38" t="s">
        <v>222</v>
      </c>
    </row>
    <row r="7" spans="1:11" x14ac:dyDescent="0.25">
      <c r="A7" s="31"/>
      <c r="B7" s="21"/>
      <c r="C7" s="21"/>
      <c r="D7" s="37">
        <v>2156727291568</v>
      </c>
      <c r="E7" s="21" t="s">
        <v>223</v>
      </c>
      <c r="F7" s="13" t="s">
        <v>216</v>
      </c>
      <c r="I7" s="21" t="str">
        <f t="shared" si="0"/>
        <v>Željko Bebek</v>
      </c>
      <c r="J7" s="37">
        <v>2218883604667</v>
      </c>
      <c r="K7" s="38" t="s">
        <v>224</v>
      </c>
    </row>
    <row r="8" spans="1:11" x14ac:dyDescent="0.25">
      <c r="A8" s="31"/>
      <c r="B8" s="31"/>
      <c r="C8" s="21"/>
      <c r="D8" s="37">
        <v>1189991493135</v>
      </c>
      <c r="E8" s="21" t="s">
        <v>225</v>
      </c>
      <c r="F8" s="13" t="s">
        <v>226</v>
      </c>
      <c r="I8" s="21" t="str">
        <f t="shared" si="0"/>
        <v>Bojan Rajović</v>
      </c>
      <c r="J8" s="37">
        <v>1556124467284</v>
      </c>
      <c r="K8" s="38" t="s">
        <v>227</v>
      </c>
    </row>
    <row r="9" spans="1:11" ht="14.25" customHeight="1" x14ac:dyDescent="0.25">
      <c r="A9" s="39"/>
      <c r="B9" s="39"/>
      <c r="C9" s="39"/>
      <c r="D9" s="37">
        <v>2354860659886</v>
      </c>
      <c r="E9" s="39" t="s">
        <v>228</v>
      </c>
      <c r="F9" s="38" t="s">
        <v>229</v>
      </c>
      <c r="G9" s="38"/>
      <c r="H9" s="38"/>
      <c r="I9" s="21" t="str">
        <f t="shared" si="0"/>
        <v>Vesna Zmijanac</v>
      </c>
      <c r="J9" s="37">
        <v>2965330689244</v>
      </c>
      <c r="K9" s="38" t="s">
        <v>230</v>
      </c>
    </row>
    <row r="10" spans="1:11" ht="15.75" customHeight="1" x14ac:dyDescent="0.25">
      <c r="A10" s="39"/>
      <c r="B10" s="39"/>
      <c r="C10" s="39"/>
      <c r="D10" s="37">
        <v>2644256496251</v>
      </c>
      <c r="E10" s="39" t="s">
        <v>231</v>
      </c>
      <c r="F10" s="38" t="s">
        <v>232</v>
      </c>
      <c r="G10" s="38"/>
      <c r="H10" s="38"/>
      <c r="I10" s="21" t="str">
        <f t="shared" si="0"/>
        <v>Kemal Malovčić</v>
      </c>
      <c r="J10" s="37">
        <v>1036626757124</v>
      </c>
      <c r="K10" s="38" t="s">
        <v>233</v>
      </c>
    </row>
    <row r="11" spans="1:11" x14ac:dyDescent="0.25">
      <c r="A11" s="31"/>
      <c r="B11" s="21"/>
      <c r="C11" s="21"/>
      <c r="D11" s="37">
        <v>2008841892296</v>
      </c>
      <c r="E11" s="21" t="s">
        <v>234</v>
      </c>
      <c r="F11" s="38" t="s">
        <v>219</v>
      </c>
      <c r="I11" s="21" t="str">
        <f t="shared" si="0"/>
        <v>Haris Džinović</v>
      </c>
      <c r="J11" s="37">
        <v>1592679465970</v>
      </c>
      <c r="K11" s="38" t="s">
        <v>235</v>
      </c>
    </row>
    <row r="12" spans="1:11" x14ac:dyDescent="0.25">
      <c r="C12" s="21"/>
      <c r="D12" s="37">
        <v>2138679687680</v>
      </c>
      <c r="E12" s="21" t="s">
        <v>236</v>
      </c>
      <c r="F12" s="38" t="s">
        <v>222</v>
      </c>
      <c r="I12" s="21" t="str">
        <f t="shared" si="0"/>
        <v>Dorđe Balašević</v>
      </c>
      <c r="J12" s="37">
        <v>2019392003258</v>
      </c>
      <c r="K12" s="13" t="s">
        <v>237</v>
      </c>
    </row>
    <row r="13" spans="1:11" x14ac:dyDescent="0.25">
      <c r="C13" s="21"/>
      <c r="D13" s="37">
        <v>1844817133583</v>
      </c>
      <c r="E13" s="21" t="s">
        <v>238</v>
      </c>
      <c r="F13" s="38" t="s">
        <v>239</v>
      </c>
      <c r="I13" s="21" t="str">
        <f t="shared" si="0"/>
        <v xml:space="preserve">Indira Vladić </v>
      </c>
      <c r="J13" s="37">
        <v>1805987215310</v>
      </c>
      <c r="K13" s="13" t="s">
        <v>240</v>
      </c>
    </row>
    <row r="14" spans="1:11" ht="30" x14ac:dyDescent="0.25">
      <c r="C14" s="21"/>
      <c r="D14" s="37">
        <v>2284232375662</v>
      </c>
      <c r="E14" s="21" t="s">
        <v>241</v>
      </c>
      <c r="F14" s="38" t="s">
        <v>242</v>
      </c>
      <c r="I14" s="21" t="str">
        <f t="shared" si="0"/>
        <v>Oliver Dragojević</v>
      </c>
      <c r="J14" s="37">
        <v>1766379648818</v>
      </c>
      <c r="K14" s="13" t="s">
        <v>243</v>
      </c>
    </row>
    <row r="15" spans="1:11" x14ac:dyDescent="0.25">
      <c r="C15" s="21"/>
      <c r="D15" s="37">
        <v>2218883604667</v>
      </c>
      <c r="E15" s="21" t="s">
        <v>244</v>
      </c>
      <c r="F15" s="38" t="s">
        <v>224</v>
      </c>
      <c r="I15" s="21" t="str">
        <f t="shared" si="0"/>
        <v>Arsen Dedić</v>
      </c>
      <c r="J15" s="37">
        <v>3028290737878</v>
      </c>
      <c r="K15" s="13" t="s">
        <v>245</v>
      </c>
    </row>
    <row r="16" spans="1:11" x14ac:dyDescent="0.25">
      <c r="C16" s="21"/>
      <c r="D16" s="37">
        <v>1556124467284</v>
      </c>
      <c r="E16" s="21" t="s">
        <v>246</v>
      </c>
      <c r="F16" s="38" t="s">
        <v>227</v>
      </c>
      <c r="I16" s="21" t="str">
        <f t="shared" si="0"/>
        <v>Vlado Georgijev</v>
      </c>
      <c r="J16" s="37">
        <v>2503396169766</v>
      </c>
      <c r="K16" s="13" t="s">
        <v>247</v>
      </c>
    </row>
    <row r="17" spans="3:11" ht="30" x14ac:dyDescent="0.25">
      <c r="C17" s="21"/>
      <c r="D17" s="37">
        <v>2965330689244</v>
      </c>
      <c r="E17" s="21" t="s">
        <v>248</v>
      </c>
      <c r="F17" s="38" t="s">
        <v>230</v>
      </c>
      <c r="I17" s="21" t="str">
        <f t="shared" si="0"/>
        <v>Milić Vukašinović</v>
      </c>
      <c r="J17" s="37">
        <v>2100195039108</v>
      </c>
      <c r="K17" s="13" t="s">
        <v>249</v>
      </c>
    </row>
    <row r="18" spans="3:11" x14ac:dyDescent="0.25">
      <c r="C18" s="21"/>
      <c r="D18" s="37">
        <v>1925139399701</v>
      </c>
      <c r="E18" s="21" t="s">
        <v>250</v>
      </c>
      <c r="F18" s="38" t="s">
        <v>251</v>
      </c>
      <c r="I18" s="21" t="str">
        <f t="shared" si="0"/>
        <v>Neda Ukraden</v>
      </c>
      <c r="J18" s="37">
        <v>3097930277165</v>
      </c>
      <c r="K18" s="13" t="s">
        <v>252</v>
      </c>
    </row>
    <row r="19" spans="3:11" x14ac:dyDescent="0.25">
      <c r="C19" s="21"/>
      <c r="D19" s="37">
        <v>1492725033081</v>
      </c>
      <c r="E19" s="21" t="s">
        <v>253</v>
      </c>
      <c r="F19" s="38" t="s">
        <v>254</v>
      </c>
      <c r="I19" s="21"/>
    </row>
    <row r="20" spans="3:11" x14ac:dyDescent="0.25">
      <c r="C20" s="21"/>
      <c r="D20" s="37">
        <v>1036626757124</v>
      </c>
      <c r="E20" s="21" t="s">
        <v>255</v>
      </c>
      <c r="F20" s="38" t="s">
        <v>233</v>
      </c>
      <c r="I20" s="21"/>
    </row>
    <row r="21" spans="3:11" x14ac:dyDescent="0.25">
      <c r="C21" s="21"/>
      <c r="D21" s="37">
        <v>1592679465970</v>
      </c>
      <c r="E21" s="21" t="s">
        <v>256</v>
      </c>
      <c r="F21" s="38" t="s">
        <v>235</v>
      </c>
      <c r="I21" s="21"/>
    </row>
    <row r="22" spans="3:11" x14ac:dyDescent="0.25">
      <c r="C22" s="21"/>
      <c r="D22" s="37">
        <v>2872636812207</v>
      </c>
      <c r="E22" s="21" t="s">
        <v>257</v>
      </c>
      <c r="F22" s="13" t="s">
        <v>258</v>
      </c>
      <c r="I22" s="21"/>
    </row>
    <row r="23" spans="3:11" x14ac:dyDescent="0.25">
      <c r="C23" s="21"/>
      <c r="D23" s="37">
        <v>2019392003258</v>
      </c>
      <c r="E23" s="21" t="s">
        <v>259</v>
      </c>
      <c r="F23" s="13" t="s">
        <v>237</v>
      </c>
      <c r="I23" s="21"/>
    </row>
    <row r="24" spans="3:11" x14ac:dyDescent="0.25">
      <c r="C24" s="21"/>
      <c r="D24" s="37">
        <v>1805987215310</v>
      </c>
      <c r="E24" s="21" t="s">
        <v>260</v>
      </c>
      <c r="F24" s="13" t="s">
        <v>240</v>
      </c>
      <c r="I24" s="21"/>
    </row>
    <row r="25" spans="3:11" ht="18" customHeight="1" x14ac:dyDescent="0.25">
      <c r="C25" s="21"/>
      <c r="D25" s="37">
        <v>1766379648818</v>
      </c>
      <c r="E25" s="21" t="s">
        <v>261</v>
      </c>
      <c r="F25" s="13" t="s">
        <v>243</v>
      </c>
      <c r="I25" s="21"/>
    </row>
    <row r="26" spans="3:11" x14ac:dyDescent="0.25">
      <c r="C26" s="21"/>
      <c r="D26" s="37">
        <v>3028290737878</v>
      </c>
      <c r="E26" s="21" t="s">
        <v>262</v>
      </c>
      <c r="F26" s="13" t="s">
        <v>245</v>
      </c>
      <c r="I26" s="21"/>
    </row>
    <row r="27" spans="3:11" ht="17.25" customHeight="1" x14ac:dyDescent="0.25">
      <c r="C27" s="21"/>
      <c r="D27" s="37">
        <v>2880478475737</v>
      </c>
      <c r="E27" s="21" t="s">
        <v>263</v>
      </c>
      <c r="F27" s="13" t="s">
        <v>264</v>
      </c>
      <c r="I27" s="21"/>
    </row>
    <row r="28" spans="3:11" x14ac:dyDescent="0.25">
      <c r="C28" s="21"/>
      <c r="D28" s="37">
        <v>2503396169766</v>
      </c>
      <c r="E28" s="21" t="s">
        <v>265</v>
      </c>
      <c r="F28" s="13" t="s">
        <v>247</v>
      </c>
      <c r="I28" s="21"/>
    </row>
    <row r="29" spans="3:11" ht="20.25" customHeight="1" x14ac:dyDescent="0.25">
      <c r="C29" s="21"/>
      <c r="D29" s="37">
        <v>2100195039108</v>
      </c>
      <c r="E29" s="21" t="s">
        <v>266</v>
      </c>
      <c r="F29" s="13" t="s">
        <v>249</v>
      </c>
      <c r="I29" s="21"/>
    </row>
    <row r="30" spans="3:11" x14ac:dyDescent="0.25">
      <c r="C30" s="21"/>
      <c r="D30" s="37">
        <v>3097930277165</v>
      </c>
      <c r="E30" s="21" t="s">
        <v>267</v>
      </c>
      <c r="F30" s="13" t="s">
        <v>252</v>
      </c>
      <c r="I30" s="21"/>
    </row>
  </sheetData>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13"/>
  <sheetViews>
    <sheetView workbookViewId="0">
      <pane ySplit="1" topLeftCell="A176" activePane="bottomLeft" state="frozen"/>
      <selection pane="bottomLeft"/>
    </sheetView>
  </sheetViews>
  <sheetFormatPr defaultRowHeight="12.75" x14ac:dyDescent="0.2"/>
  <cols>
    <col min="1" max="1" width="7" style="64" bestFit="1" customWidth="1"/>
    <col min="2" max="2" width="21.140625" style="44" customWidth="1"/>
    <col min="3" max="3" width="12.28515625" style="44" customWidth="1"/>
    <col min="4" max="4" width="11.85546875" style="44" customWidth="1"/>
    <col min="5" max="5" width="13" style="66" customWidth="1"/>
    <col min="6" max="6" width="11.85546875" style="66" customWidth="1"/>
    <col min="7" max="7" width="12.28515625" style="44" customWidth="1"/>
    <col min="8" max="8" width="19.42578125" style="44" customWidth="1"/>
    <col min="9" max="16384" width="9.140625" style="44"/>
  </cols>
  <sheetData>
    <row r="1" spans="1:16" ht="16.5" customHeight="1" thickBot="1" x14ac:dyDescent="0.25">
      <c r="A1" s="40" t="s">
        <v>268</v>
      </c>
      <c r="B1" s="41" t="s">
        <v>269</v>
      </c>
      <c r="C1" s="42" t="s">
        <v>270</v>
      </c>
      <c r="D1" s="42" t="s">
        <v>271</v>
      </c>
      <c r="E1" s="42"/>
      <c r="F1" s="42"/>
      <c r="G1" s="43"/>
      <c r="J1" s="45"/>
      <c r="K1" s="45"/>
      <c r="L1" s="45"/>
      <c r="M1" s="45"/>
      <c r="N1" s="45"/>
      <c r="O1" s="45"/>
      <c r="P1" s="45"/>
    </row>
    <row r="2" spans="1:16" ht="16.5" customHeight="1" x14ac:dyDescent="0.25">
      <c r="A2" s="46" t="s">
        <v>272</v>
      </c>
      <c r="B2" s="47" t="s">
        <v>273</v>
      </c>
      <c r="C2" s="48"/>
      <c r="D2" s="49"/>
      <c r="E2" s="50"/>
      <c r="F2" s="50"/>
      <c r="G2" s="51"/>
    </row>
    <row r="3" spans="1:16" ht="16.5" customHeight="1" x14ac:dyDescent="0.25">
      <c r="A3" s="46" t="s">
        <v>274</v>
      </c>
      <c r="B3" s="47" t="s">
        <v>275</v>
      </c>
      <c r="C3" s="52"/>
      <c r="D3" s="49"/>
      <c r="E3" s="50"/>
      <c r="F3" s="50"/>
      <c r="G3" s="51"/>
    </row>
    <row r="4" spans="1:16" ht="16.5" customHeight="1" x14ac:dyDescent="0.25">
      <c r="A4" s="46" t="s">
        <v>276</v>
      </c>
      <c r="B4" s="47" t="s">
        <v>277</v>
      </c>
      <c r="C4" s="52">
        <v>9</v>
      </c>
      <c r="D4" s="49"/>
      <c r="E4" s="50"/>
      <c r="F4" s="50"/>
      <c r="G4" s="51"/>
    </row>
    <row r="5" spans="1:16" ht="16.5" customHeight="1" x14ac:dyDescent="0.25">
      <c r="A5" s="46" t="s">
        <v>278</v>
      </c>
      <c r="B5" s="47" t="s">
        <v>279</v>
      </c>
      <c r="C5" s="52"/>
      <c r="D5" s="49"/>
      <c r="E5" s="50"/>
      <c r="F5" s="50"/>
      <c r="G5" s="51"/>
    </row>
    <row r="6" spans="1:16" ht="16.5" customHeight="1" x14ac:dyDescent="0.25">
      <c r="A6" s="46" t="s">
        <v>280</v>
      </c>
      <c r="B6" s="47" t="s">
        <v>281</v>
      </c>
      <c r="C6" s="52"/>
      <c r="D6" s="49"/>
      <c r="E6" s="50"/>
      <c r="F6" s="50"/>
      <c r="G6" s="51"/>
    </row>
    <row r="7" spans="1:16" ht="16.5" customHeight="1" x14ac:dyDescent="0.25">
      <c r="A7" s="46" t="s">
        <v>282</v>
      </c>
      <c r="B7" s="47" t="s">
        <v>283</v>
      </c>
      <c r="C7" s="52"/>
      <c r="D7" s="49"/>
      <c r="E7" s="50"/>
      <c r="F7" s="50"/>
      <c r="G7" s="51"/>
    </row>
    <row r="8" spans="1:16" ht="16.5" customHeight="1" x14ac:dyDescent="0.25">
      <c r="A8" s="46" t="s">
        <v>284</v>
      </c>
      <c r="B8" s="47" t="s">
        <v>285</v>
      </c>
      <c r="C8" s="52">
        <v>7</v>
      </c>
      <c r="D8" s="49"/>
      <c r="E8" s="50"/>
      <c r="F8" s="50"/>
      <c r="G8" s="51"/>
    </row>
    <row r="9" spans="1:16" ht="16.5" customHeight="1" x14ac:dyDescent="0.25">
      <c r="A9" s="46" t="s">
        <v>286</v>
      </c>
      <c r="B9" s="47" t="s">
        <v>287</v>
      </c>
      <c r="C9" s="52"/>
      <c r="D9" s="49"/>
      <c r="E9" s="50"/>
      <c r="F9" s="50"/>
      <c r="G9" s="51"/>
    </row>
    <row r="10" spans="1:16" ht="16.5" customHeight="1" x14ac:dyDescent="0.25">
      <c r="A10" s="46" t="s">
        <v>288</v>
      </c>
      <c r="B10" s="47" t="s">
        <v>289</v>
      </c>
      <c r="C10" s="52">
        <v>9</v>
      </c>
      <c r="D10" s="49"/>
      <c r="E10" s="50"/>
      <c r="F10" s="50"/>
      <c r="G10" s="51"/>
    </row>
    <row r="11" spans="1:16" ht="16.5" customHeight="1" x14ac:dyDescent="0.25">
      <c r="A11" s="46" t="s">
        <v>290</v>
      </c>
      <c r="B11" s="47" t="s">
        <v>291</v>
      </c>
      <c r="C11" s="52"/>
      <c r="D11" s="49"/>
      <c r="E11" s="50"/>
      <c r="F11" s="50"/>
      <c r="G11" s="51"/>
    </row>
    <row r="12" spans="1:16" ht="16.5" customHeight="1" x14ac:dyDescent="0.25">
      <c r="A12" s="46" t="s">
        <v>292</v>
      </c>
      <c r="B12" s="47" t="s">
        <v>293</v>
      </c>
      <c r="C12" s="52"/>
      <c r="D12" s="49"/>
      <c r="E12" s="50"/>
      <c r="F12" s="50"/>
      <c r="G12" s="51"/>
    </row>
    <row r="13" spans="1:16" ht="16.5" customHeight="1" x14ac:dyDescent="0.25">
      <c r="A13" s="46" t="s">
        <v>294</v>
      </c>
      <c r="B13" s="47" t="s">
        <v>295</v>
      </c>
      <c r="C13" s="52"/>
      <c r="D13" s="49"/>
      <c r="E13" s="50"/>
      <c r="F13" s="50"/>
      <c r="G13" s="51"/>
    </row>
    <row r="14" spans="1:16" ht="16.5" customHeight="1" x14ac:dyDescent="0.25">
      <c r="A14" s="46" t="s">
        <v>296</v>
      </c>
      <c r="B14" s="47" t="s">
        <v>297</v>
      </c>
      <c r="C14" s="52"/>
      <c r="D14" s="49"/>
      <c r="E14" s="50"/>
      <c r="F14" s="50"/>
      <c r="G14" s="51"/>
    </row>
    <row r="15" spans="1:16" ht="16.5" customHeight="1" x14ac:dyDescent="0.25">
      <c r="A15" s="46" t="s">
        <v>298</v>
      </c>
      <c r="B15" s="47" t="s">
        <v>299</v>
      </c>
      <c r="C15" s="52"/>
      <c r="D15" s="49"/>
      <c r="E15" s="50"/>
      <c r="F15" s="50"/>
      <c r="G15" s="51"/>
    </row>
    <row r="16" spans="1:16" ht="16.5" customHeight="1" x14ac:dyDescent="0.25">
      <c r="A16" s="46" t="s">
        <v>300</v>
      </c>
      <c r="B16" s="47" t="s">
        <v>301</v>
      </c>
      <c r="C16" s="52"/>
      <c r="D16" s="49"/>
      <c r="E16" s="50"/>
      <c r="F16" s="50"/>
      <c r="G16" s="51"/>
    </row>
    <row r="17" spans="1:7" ht="16.5" customHeight="1" x14ac:dyDescent="0.25">
      <c r="A17" s="46" t="s">
        <v>302</v>
      </c>
      <c r="B17" s="47" t="s">
        <v>303</v>
      </c>
      <c r="C17" s="52"/>
      <c r="D17" s="49"/>
      <c r="E17" s="50"/>
      <c r="F17" s="50"/>
      <c r="G17" s="51"/>
    </row>
    <row r="18" spans="1:7" ht="16.5" customHeight="1" x14ac:dyDescent="0.25">
      <c r="A18" s="46" t="s">
        <v>304</v>
      </c>
      <c r="B18" s="47" t="s">
        <v>305</v>
      </c>
      <c r="C18" s="52"/>
      <c r="D18" s="49"/>
      <c r="E18" s="50"/>
      <c r="F18" s="50"/>
      <c r="G18" s="51"/>
    </row>
    <row r="19" spans="1:7" ht="16.5" customHeight="1" x14ac:dyDescent="0.25">
      <c r="A19" s="46" t="s">
        <v>306</v>
      </c>
      <c r="B19" s="47" t="s">
        <v>307</v>
      </c>
      <c r="C19" s="52">
        <v>5</v>
      </c>
      <c r="D19" s="49"/>
      <c r="E19" s="50"/>
      <c r="F19" s="50"/>
      <c r="G19" s="51"/>
    </row>
    <row r="20" spans="1:7" ht="16.5" customHeight="1" x14ac:dyDescent="0.25">
      <c r="A20" s="46" t="s">
        <v>308</v>
      </c>
      <c r="B20" s="47" t="s">
        <v>309</v>
      </c>
      <c r="C20" s="52">
        <v>6</v>
      </c>
      <c r="D20" s="49"/>
      <c r="E20" s="50"/>
      <c r="F20" s="50"/>
      <c r="G20" s="51"/>
    </row>
    <row r="21" spans="1:7" ht="16.5" customHeight="1" x14ac:dyDescent="0.25">
      <c r="A21" s="46" t="s">
        <v>310</v>
      </c>
      <c r="B21" s="47" t="s">
        <v>311</v>
      </c>
      <c r="C21" s="52"/>
      <c r="D21" s="49"/>
      <c r="E21" s="50"/>
      <c r="F21" s="50"/>
      <c r="G21" s="51"/>
    </row>
    <row r="22" spans="1:7" ht="16.5" customHeight="1" x14ac:dyDescent="0.25">
      <c r="A22" s="46" t="s">
        <v>312</v>
      </c>
      <c r="B22" s="47" t="s">
        <v>313</v>
      </c>
      <c r="C22" s="52"/>
      <c r="D22" s="49"/>
      <c r="E22" s="50"/>
      <c r="F22" s="50"/>
      <c r="G22" s="51"/>
    </row>
    <row r="23" spans="1:7" ht="16.5" customHeight="1" x14ac:dyDescent="0.25">
      <c r="A23" s="46" t="s">
        <v>314</v>
      </c>
      <c r="B23" s="47" t="s">
        <v>315</v>
      </c>
      <c r="C23" s="52"/>
      <c r="D23" s="49"/>
      <c r="E23" s="50"/>
      <c r="F23" s="50"/>
      <c r="G23" s="51"/>
    </row>
    <row r="24" spans="1:7" ht="16.5" customHeight="1" x14ac:dyDescent="0.25">
      <c r="A24" s="46" t="s">
        <v>316</v>
      </c>
      <c r="B24" s="47" t="s">
        <v>317</v>
      </c>
      <c r="C24" s="52"/>
      <c r="D24" s="49"/>
      <c r="E24" s="50"/>
      <c r="F24" s="50"/>
      <c r="G24" s="51"/>
    </row>
    <row r="25" spans="1:7" ht="16.5" customHeight="1" x14ac:dyDescent="0.25">
      <c r="A25" s="46" t="s">
        <v>318</v>
      </c>
      <c r="B25" s="47" t="s">
        <v>319</v>
      </c>
      <c r="C25" s="52"/>
      <c r="D25" s="49"/>
      <c r="E25" s="50"/>
      <c r="F25" s="50"/>
      <c r="G25" s="51"/>
    </row>
    <row r="26" spans="1:7" ht="16.5" customHeight="1" x14ac:dyDescent="0.25">
      <c r="A26" s="46" t="s">
        <v>320</v>
      </c>
      <c r="B26" s="47" t="s">
        <v>321</v>
      </c>
      <c r="C26" s="52"/>
      <c r="D26" s="49"/>
      <c r="E26" s="50"/>
      <c r="F26" s="50"/>
      <c r="G26" s="51"/>
    </row>
    <row r="27" spans="1:7" ht="16.5" customHeight="1" x14ac:dyDescent="0.25">
      <c r="A27" s="46" t="s">
        <v>322</v>
      </c>
      <c r="B27" s="47" t="s">
        <v>323</v>
      </c>
      <c r="C27" s="52"/>
      <c r="D27" s="49"/>
      <c r="E27" s="50"/>
      <c r="F27" s="50"/>
      <c r="G27" s="51"/>
    </row>
    <row r="28" spans="1:7" ht="16.5" customHeight="1" x14ac:dyDescent="0.25">
      <c r="A28" s="46" t="s">
        <v>324</v>
      </c>
      <c r="B28" s="47" t="s">
        <v>325</v>
      </c>
      <c r="C28" s="52"/>
      <c r="D28" s="49"/>
      <c r="E28" s="50"/>
      <c r="F28" s="50"/>
      <c r="G28" s="51"/>
    </row>
    <row r="29" spans="1:7" ht="16.5" customHeight="1" x14ac:dyDescent="0.25">
      <c r="A29" s="46" t="s">
        <v>326</v>
      </c>
      <c r="B29" s="47" t="s">
        <v>327</v>
      </c>
      <c r="C29" s="52"/>
      <c r="D29" s="49"/>
      <c r="E29" s="50"/>
      <c r="F29" s="50"/>
      <c r="G29" s="51"/>
    </row>
    <row r="30" spans="1:7" ht="16.5" customHeight="1" x14ac:dyDescent="0.25">
      <c r="A30" s="46" t="s">
        <v>328</v>
      </c>
      <c r="B30" s="47" t="s">
        <v>329</v>
      </c>
      <c r="C30" s="52"/>
      <c r="D30" s="49"/>
      <c r="E30" s="50"/>
      <c r="F30" s="50"/>
      <c r="G30" s="51"/>
    </row>
    <row r="31" spans="1:7" ht="16.5" customHeight="1" x14ac:dyDescent="0.25">
      <c r="A31" s="46" t="s">
        <v>330</v>
      </c>
      <c r="B31" s="47" t="s">
        <v>331</v>
      </c>
      <c r="C31" s="52"/>
      <c r="D31" s="49"/>
      <c r="E31" s="50"/>
      <c r="F31" s="50"/>
      <c r="G31" s="51"/>
    </row>
    <row r="32" spans="1:7" ht="16.5" customHeight="1" x14ac:dyDescent="0.25">
      <c r="A32" s="46" t="s">
        <v>332</v>
      </c>
      <c r="B32" s="47" t="s">
        <v>333</v>
      </c>
      <c r="C32" s="52"/>
      <c r="D32" s="49"/>
      <c r="E32" s="50"/>
      <c r="F32" s="50"/>
      <c r="G32" s="51"/>
    </row>
    <row r="33" spans="1:7" ht="16.5" customHeight="1" x14ac:dyDescent="0.25">
      <c r="A33" s="46" t="s">
        <v>334</v>
      </c>
      <c r="B33" s="47" t="s">
        <v>335</v>
      </c>
      <c r="C33" s="52">
        <v>10</v>
      </c>
      <c r="D33" s="49"/>
      <c r="E33" s="50"/>
      <c r="F33" s="50"/>
      <c r="G33" s="51"/>
    </row>
    <row r="34" spans="1:7" ht="16.5" customHeight="1" x14ac:dyDescent="0.25">
      <c r="A34" s="46" t="s">
        <v>336</v>
      </c>
      <c r="B34" s="47" t="s">
        <v>337</v>
      </c>
      <c r="C34" s="52"/>
      <c r="D34" s="49"/>
      <c r="E34" s="50"/>
      <c r="F34" s="50"/>
      <c r="G34" s="51"/>
    </row>
    <row r="35" spans="1:7" ht="16.5" customHeight="1" x14ac:dyDescent="0.25">
      <c r="A35" s="46" t="s">
        <v>338</v>
      </c>
      <c r="B35" s="47" t="s">
        <v>339</v>
      </c>
      <c r="C35" s="52"/>
      <c r="D35" s="49"/>
      <c r="E35" s="50"/>
      <c r="F35" s="50"/>
      <c r="G35" s="51"/>
    </row>
    <row r="36" spans="1:7" ht="16.5" customHeight="1" x14ac:dyDescent="0.25">
      <c r="A36" s="46" t="s">
        <v>340</v>
      </c>
      <c r="B36" s="47" t="s">
        <v>341</v>
      </c>
      <c r="C36" s="52"/>
      <c r="D36" s="49"/>
      <c r="E36" s="50"/>
      <c r="F36" s="50"/>
      <c r="G36" s="51"/>
    </row>
    <row r="37" spans="1:7" ht="16.5" customHeight="1" x14ac:dyDescent="0.25">
      <c r="A37" s="46" t="s">
        <v>342</v>
      </c>
      <c r="B37" s="47" t="s">
        <v>343</v>
      </c>
      <c r="C37" s="52"/>
      <c r="D37" s="49"/>
      <c r="E37" s="50"/>
      <c r="F37" s="50"/>
      <c r="G37" s="51"/>
    </row>
    <row r="38" spans="1:7" ht="16.5" customHeight="1" x14ac:dyDescent="0.25">
      <c r="A38" s="46" t="s">
        <v>344</v>
      </c>
      <c r="B38" s="47" t="s">
        <v>345</v>
      </c>
      <c r="C38" s="52"/>
      <c r="D38" s="49"/>
      <c r="E38" s="50"/>
      <c r="F38" s="50"/>
      <c r="G38" s="51"/>
    </row>
    <row r="39" spans="1:7" ht="16.5" customHeight="1" x14ac:dyDescent="0.25">
      <c r="A39" s="46" t="s">
        <v>346</v>
      </c>
      <c r="B39" s="47" t="s">
        <v>347</v>
      </c>
      <c r="C39" s="52"/>
      <c r="D39" s="49"/>
      <c r="E39" s="50"/>
      <c r="F39" s="50"/>
      <c r="G39" s="51"/>
    </row>
    <row r="40" spans="1:7" ht="16.5" customHeight="1" x14ac:dyDescent="0.25">
      <c r="A40" s="46" t="s">
        <v>348</v>
      </c>
      <c r="B40" s="47" t="s">
        <v>349</v>
      </c>
      <c r="C40" s="52"/>
      <c r="D40" s="49"/>
      <c r="E40" s="50"/>
      <c r="F40" s="50"/>
      <c r="G40" s="51"/>
    </row>
    <row r="41" spans="1:7" ht="16.5" customHeight="1" x14ac:dyDescent="0.25">
      <c r="A41" s="46" t="s">
        <v>350</v>
      </c>
      <c r="B41" s="47" t="s">
        <v>351</v>
      </c>
      <c r="C41" s="52"/>
      <c r="D41" s="49"/>
      <c r="E41" s="50"/>
      <c r="F41" s="50"/>
      <c r="G41" s="51"/>
    </row>
    <row r="42" spans="1:7" ht="16.5" customHeight="1" x14ac:dyDescent="0.25">
      <c r="A42" s="46" t="s">
        <v>352</v>
      </c>
      <c r="B42" s="47" t="s">
        <v>353</v>
      </c>
      <c r="C42" s="52"/>
      <c r="D42" s="49"/>
      <c r="E42" s="50"/>
      <c r="F42" s="50"/>
      <c r="G42" s="51"/>
    </row>
    <row r="43" spans="1:7" ht="16.5" customHeight="1" x14ac:dyDescent="0.25">
      <c r="A43" s="46" t="s">
        <v>354</v>
      </c>
      <c r="B43" s="47" t="s">
        <v>355</v>
      </c>
      <c r="C43" s="52"/>
      <c r="D43" s="49"/>
      <c r="E43" s="50"/>
      <c r="F43" s="50"/>
      <c r="G43" s="51"/>
    </row>
    <row r="44" spans="1:7" ht="16.5" customHeight="1" x14ac:dyDescent="0.25">
      <c r="A44" s="46" t="s">
        <v>356</v>
      </c>
      <c r="B44" s="47" t="s">
        <v>357</v>
      </c>
      <c r="C44" s="52">
        <v>9</v>
      </c>
      <c r="D44" s="49"/>
      <c r="E44" s="50"/>
      <c r="F44" s="50"/>
      <c r="G44" s="51"/>
    </row>
    <row r="45" spans="1:7" ht="16.5" customHeight="1" x14ac:dyDescent="0.25">
      <c r="A45" s="46" t="s">
        <v>358</v>
      </c>
      <c r="B45" s="47" t="s">
        <v>359</v>
      </c>
      <c r="C45" s="52"/>
      <c r="D45" s="49"/>
      <c r="E45" s="50"/>
      <c r="F45" s="50"/>
      <c r="G45" s="51"/>
    </row>
    <row r="46" spans="1:7" ht="16.5" customHeight="1" x14ac:dyDescent="0.25">
      <c r="A46" s="46" t="s">
        <v>360</v>
      </c>
      <c r="B46" s="47" t="s">
        <v>361</v>
      </c>
      <c r="C46" s="52"/>
      <c r="D46" s="49"/>
      <c r="E46" s="50"/>
      <c r="F46" s="50"/>
      <c r="G46" s="51"/>
    </row>
    <row r="47" spans="1:7" ht="16.5" customHeight="1" x14ac:dyDescent="0.25">
      <c r="A47" s="46" t="s">
        <v>362</v>
      </c>
      <c r="B47" s="47" t="s">
        <v>363</v>
      </c>
      <c r="C47" s="52"/>
      <c r="D47" s="49"/>
      <c r="E47" s="50"/>
      <c r="F47" s="50"/>
      <c r="G47" s="51"/>
    </row>
    <row r="48" spans="1:7" ht="16.5" customHeight="1" x14ac:dyDescent="0.25">
      <c r="A48" s="46" t="s">
        <v>364</v>
      </c>
      <c r="B48" s="47" t="s">
        <v>365</v>
      </c>
      <c r="C48" s="52"/>
      <c r="D48" s="49"/>
      <c r="E48" s="50"/>
      <c r="F48" s="50"/>
      <c r="G48" s="51"/>
    </row>
    <row r="49" spans="1:7" ht="16.5" customHeight="1" x14ac:dyDescent="0.25">
      <c r="A49" s="46" t="s">
        <v>366</v>
      </c>
      <c r="B49" s="47" t="s">
        <v>367</v>
      </c>
      <c r="C49" s="52"/>
      <c r="D49" s="49"/>
      <c r="E49" s="50"/>
      <c r="F49" s="50"/>
      <c r="G49" s="51"/>
    </row>
    <row r="50" spans="1:7" ht="16.5" customHeight="1" x14ac:dyDescent="0.25">
      <c r="A50" s="46" t="s">
        <v>368</v>
      </c>
      <c r="B50" s="47" t="s">
        <v>369</v>
      </c>
      <c r="C50" s="52"/>
      <c r="D50" s="49"/>
      <c r="E50" s="50"/>
      <c r="F50" s="50"/>
      <c r="G50" s="51"/>
    </row>
    <row r="51" spans="1:7" ht="16.5" customHeight="1" x14ac:dyDescent="0.25">
      <c r="A51" s="46" t="s">
        <v>370</v>
      </c>
      <c r="B51" s="47" t="s">
        <v>371</v>
      </c>
      <c r="C51" s="52"/>
      <c r="D51" s="49"/>
      <c r="E51" s="50"/>
      <c r="F51" s="50"/>
      <c r="G51" s="51"/>
    </row>
    <row r="52" spans="1:7" ht="16.5" customHeight="1" x14ac:dyDescent="0.25">
      <c r="A52" s="46" t="s">
        <v>372</v>
      </c>
      <c r="B52" s="47" t="s">
        <v>373</v>
      </c>
      <c r="C52" s="52"/>
      <c r="D52" s="49"/>
      <c r="E52" s="50"/>
      <c r="F52" s="50"/>
      <c r="G52" s="51"/>
    </row>
    <row r="53" spans="1:7" ht="16.5" customHeight="1" x14ac:dyDescent="0.25">
      <c r="A53" s="46" t="s">
        <v>374</v>
      </c>
      <c r="B53" s="47" t="s">
        <v>375</v>
      </c>
      <c r="C53" s="52"/>
      <c r="D53" s="49"/>
      <c r="E53" s="50"/>
      <c r="F53" s="50"/>
      <c r="G53" s="51"/>
    </row>
    <row r="54" spans="1:7" ht="16.5" customHeight="1" x14ac:dyDescent="0.25">
      <c r="A54" s="46" t="s">
        <v>376</v>
      </c>
      <c r="B54" s="47" t="s">
        <v>377</v>
      </c>
      <c r="C54" s="52">
        <v>10</v>
      </c>
      <c r="D54" s="49"/>
      <c r="E54" s="50"/>
      <c r="F54" s="50"/>
      <c r="G54" s="51"/>
    </row>
    <row r="55" spans="1:7" ht="16.5" customHeight="1" x14ac:dyDescent="0.25">
      <c r="A55" s="46" t="s">
        <v>378</v>
      </c>
      <c r="B55" s="47" t="s">
        <v>379</v>
      </c>
      <c r="C55" s="52"/>
      <c r="D55" s="49"/>
      <c r="E55" s="50"/>
      <c r="F55" s="50"/>
      <c r="G55" s="51"/>
    </row>
    <row r="56" spans="1:7" ht="16.5" customHeight="1" x14ac:dyDescent="0.25">
      <c r="A56" s="46" t="s">
        <v>380</v>
      </c>
      <c r="B56" s="47" t="s">
        <v>381</v>
      </c>
      <c r="C56" s="52"/>
      <c r="D56" s="49"/>
      <c r="E56" s="50"/>
      <c r="F56" s="50"/>
      <c r="G56" s="51"/>
    </row>
    <row r="57" spans="1:7" ht="16.5" customHeight="1" x14ac:dyDescent="0.25">
      <c r="A57" s="46" t="s">
        <v>382</v>
      </c>
      <c r="B57" s="47" t="s">
        <v>383</v>
      </c>
      <c r="C57" s="52"/>
      <c r="D57" s="49"/>
      <c r="E57" s="50"/>
      <c r="F57" s="50"/>
      <c r="G57" s="51"/>
    </row>
    <row r="58" spans="1:7" ht="16.5" customHeight="1" x14ac:dyDescent="0.25">
      <c r="A58" s="46" t="s">
        <v>384</v>
      </c>
      <c r="B58" s="47" t="s">
        <v>385</v>
      </c>
      <c r="C58" s="52"/>
      <c r="D58" s="49"/>
      <c r="E58" s="50"/>
      <c r="F58" s="50"/>
      <c r="G58" s="51"/>
    </row>
    <row r="59" spans="1:7" ht="16.5" customHeight="1" x14ac:dyDescent="0.25">
      <c r="A59" s="46" t="s">
        <v>386</v>
      </c>
      <c r="B59" s="47" t="s">
        <v>387</v>
      </c>
      <c r="C59" s="52"/>
      <c r="D59" s="49"/>
      <c r="E59" s="50"/>
      <c r="F59" s="50"/>
      <c r="G59" s="51"/>
    </row>
    <row r="60" spans="1:7" ht="16.5" customHeight="1" x14ac:dyDescent="0.25">
      <c r="A60" s="46" t="s">
        <v>388</v>
      </c>
      <c r="B60" s="47" t="s">
        <v>389</v>
      </c>
      <c r="C60" s="52">
        <v>5</v>
      </c>
      <c r="D60" s="49"/>
      <c r="E60" s="50"/>
      <c r="F60" s="50"/>
      <c r="G60" s="51"/>
    </row>
    <row r="61" spans="1:7" ht="16.5" customHeight="1" x14ac:dyDescent="0.25">
      <c r="A61" s="46" t="s">
        <v>390</v>
      </c>
      <c r="B61" s="47" t="s">
        <v>391</v>
      </c>
      <c r="C61" s="52"/>
      <c r="D61" s="49"/>
      <c r="E61" s="50"/>
      <c r="F61" s="50"/>
      <c r="G61" s="51"/>
    </row>
    <row r="62" spans="1:7" ht="16.5" customHeight="1" x14ac:dyDescent="0.25">
      <c r="A62" s="46" t="s">
        <v>392</v>
      </c>
      <c r="B62" s="47" t="s">
        <v>393</v>
      </c>
      <c r="C62" s="52"/>
      <c r="D62" s="49"/>
      <c r="E62" s="50"/>
      <c r="F62" s="50"/>
      <c r="G62" s="51"/>
    </row>
    <row r="63" spans="1:7" ht="16.5" customHeight="1" x14ac:dyDescent="0.25">
      <c r="A63" s="46" t="s">
        <v>394</v>
      </c>
      <c r="B63" s="47" t="s">
        <v>395</v>
      </c>
      <c r="C63" s="52"/>
      <c r="D63" s="49"/>
      <c r="E63" s="50"/>
      <c r="F63" s="50"/>
      <c r="G63" s="51"/>
    </row>
    <row r="64" spans="1:7" ht="16.5" customHeight="1" x14ac:dyDescent="0.25">
      <c r="A64" s="46" t="s">
        <v>396</v>
      </c>
      <c r="B64" s="47" t="s">
        <v>397</v>
      </c>
      <c r="C64" s="52">
        <v>6</v>
      </c>
      <c r="D64" s="49"/>
      <c r="E64" s="50"/>
      <c r="F64" s="50"/>
      <c r="G64" s="51"/>
    </row>
    <row r="65" spans="1:7" ht="16.5" customHeight="1" x14ac:dyDescent="0.25">
      <c r="A65" s="46" t="s">
        <v>398</v>
      </c>
      <c r="B65" s="47" t="s">
        <v>399</v>
      </c>
      <c r="C65" s="52"/>
      <c r="D65" s="49"/>
      <c r="E65" s="50"/>
      <c r="F65" s="50"/>
      <c r="G65" s="51"/>
    </row>
    <row r="66" spans="1:7" ht="16.5" customHeight="1" x14ac:dyDescent="0.25">
      <c r="A66" s="46" t="s">
        <v>400</v>
      </c>
      <c r="B66" s="47" t="s">
        <v>401</v>
      </c>
      <c r="C66" s="52">
        <v>6</v>
      </c>
      <c r="D66" s="49"/>
      <c r="E66" s="50"/>
      <c r="F66" s="50"/>
      <c r="G66" s="51"/>
    </row>
    <row r="67" spans="1:7" ht="16.5" customHeight="1" x14ac:dyDescent="0.25">
      <c r="A67" s="46" t="s">
        <v>402</v>
      </c>
      <c r="B67" s="47" t="s">
        <v>403</v>
      </c>
      <c r="C67" s="52"/>
      <c r="D67" s="49"/>
      <c r="E67" s="50"/>
      <c r="F67" s="50"/>
      <c r="G67" s="51"/>
    </row>
    <row r="68" spans="1:7" ht="16.5" customHeight="1" x14ac:dyDescent="0.25">
      <c r="A68" s="46" t="s">
        <v>404</v>
      </c>
      <c r="B68" s="47" t="s">
        <v>405</v>
      </c>
      <c r="C68" s="52"/>
      <c r="D68" s="49"/>
      <c r="E68" s="50"/>
      <c r="F68" s="50"/>
      <c r="G68" s="51"/>
    </row>
    <row r="69" spans="1:7" ht="16.5" customHeight="1" x14ac:dyDescent="0.25">
      <c r="A69" s="46" t="s">
        <v>406</v>
      </c>
      <c r="B69" s="47" t="s">
        <v>407</v>
      </c>
      <c r="C69" s="52"/>
      <c r="D69" s="49"/>
      <c r="E69" s="50"/>
      <c r="F69" s="50"/>
      <c r="G69" s="51"/>
    </row>
    <row r="70" spans="1:7" ht="16.5" customHeight="1" x14ac:dyDescent="0.25">
      <c r="A70" s="46" t="s">
        <v>408</v>
      </c>
      <c r="B70" s="47" t="s">
        <v>409</v>
      </c>
      <c r="C70" s="52"/>
      <c r="D70" s="49"/>
      <c r="E70" s="50"/>
      <c r="F70" s="50"/>
      <c r="G70" s="51"/>
    </row>
    <row r="71" spans="1:7" ht="16.5" customHeight="1" x14ac:dyDescent="0.25">
      <c r="A71" s="46" t="s">
        <v>410</v>
      </c>
      <c r="B71" s="47" t="s">
        <v>411</v>
      </c>
      <c r="C71" s="52"/>
      <c r="D71" s="49"/>
      <c r="E71" s="50"/>
      <c r="F71" s="50"/>
      <c r="G71" s="51"/>
    </row>
    <row r="72" spans="1:7" ht="16.5" customHeight="1" x14ac:dyDescent="0.25">
      <c r="A72" s="46" t="s">
        <v>412</v>
      </c>
      <c r="B72" s="47" t="s">
        <v>413</v>
      </c>
      <c r="C72" s="52"/>
      <c r="D72" s="49"/>
      <c r="E72" s="50"/>
      <c r="F72" s="50"/>
      <c r="G72" s="51"/>
    </row>
    <row r="73" spans="1:7" ht="16.5" customHeight="1" x14ac:dyDescent="0.25">
      <c r="A73" s="46" t="s">
        <v>414</v>
      </c>
      <c r="B73" s="47" t="s">
        <v>415</v>
      </c>
      <c r="C73" s="52"/>
      <c r="D73" s="49"/>
      <c r="E73" s="50"/>
      <c r="F73" s="50"/>
      <c r="G73" s="51"/>
    </row>
    <row r="74" spans="1:7" ht="16.5" customHeight="1" x14ac:dyDescent="0.25">
      <c r="A74" s="46" t="s">
        <v>416</v>
      </c>
      <c r="B74" s="47" t="s">
        <v>417</v>
      </c>
      <c r="C74" s="52"/>
      <c r="D74" s="49"/>
      <c r="E74" s="50"/>
      <c r="F74" s="50"/>
      <c r="G74" s="51"/>
    </row>
    <row r="75" spans="1:7" ht="16.5" customHeight="1" x14ac:dyDescent="0.25">
      <c r="A75" s="46" t="s">
        <v>418</v>
      </c>
      <c r="B75" s="47" t="s">
        <v>419</v>
      </c>
      <c r="C75" s="52"/>
      <c r="D75" s="49"/>
      <c r="E75" s="50"/>
      <c r="F75" s="50"/>
      <c r="G75" s="51"/>
    </row>
    <row r="76" spans="1:7" ht="16.5" customHeight="1" x14ac:dyDescent="0.25">
      <c r="A76" s="46" t="s">
        <v>420</v>
      </c>
      <c r="B76" s="47" t="s">
        <v>421</v>
      </c>
      <c r="C76" s="52"/>
      <c r="D76" s="49"/>
      <c r="E76" s="50"/>
      <c r="F76" s="50"/>
      <c r="G76" s="51"/>
    </row>
    <row r="77" spans="1:7" ht="16.5" customHeight="1" x14ac:dyDescent="0.25">
      <c r="A77" s="46" t="s">
        <v>422</v>
      </c>
      <c r="B77" s="47" t="s">
        <v>423</v>
      </c>
      <c r="C77" s="52"/>
      <c r="D77" s="49"/>
      <c r="E77" s="50"/>
      <c r="F77" s="50"/>
      <c r="G77" s="51"/>
    </row>
    <row r="78" spans="1:7" ht="16.5" customHeight="1" x14ac:dyDescent="0.25">
      <c r="A78" s="46" t="s">
        <v>424</v>
      </c>
      <c r="B78" s="47" t="s">
        <v>425</v>
      </c>
      <c r="C78" s="52">
        <v>10</v>
      </c>
      <c r="D78" s="49"/>
      <c r="E78" s="50"/>
      <c r="F78" s="50"/>
      <c r="G78" s="51"/>
    </row>
    <row r="79" spans="1:7" ht="16.5" customHeight="1" x14ac:dyDescent="0.25">
      <c r="A79" s="46" t="s">
        <v>426</v>
      </c>
      <c r="B79" s="47" t="s">
        <v>427</v>
      </c>
      <c r="C79" s="52"/>
      <c r="D79" s="49"/>
      <c r="E79" s="50"/>
      <c r="F79" s="50"/>
      <c r="G79" s="51"/>
    </row>
    <row r="80" spans="1:7" ht="16.5" customHeight="1" x14ac:dyDescent="0.25">
      <c r="A80" s="46" t="s">
        <v>428</v>
      </c>
      <c r="B80" s="47" t="s">
        <v>429</v>
      </c>
      <c r="C80" s="52"/>
      <c r="D80" s="49"/>
      <c r="E80" s="50"/>
      <c r="F80" s="50"/>
      <c r="G80" s="51"/>
    </row>
    <row r="81" spans="1:7" ht="16.5" customHeight="1" x14ac:dyDescent="0.25">
      <c r="A81" s="46" t="s">
        <v>430</v>
      </c>
      <c r="B81" s="47" t="s">
        <v>431</v>
      </c>
      <c r="C81" s="52"/>
      <c r="D81" s="49"/>
      <c r="E81" s="50"/>
      <c r="F81" s="50"/>
      <c r="G81" s="51"/>
    </row>
    <row r="82" spans="1:7" ht="16.5" customHeight="1" x14ac:dyDescent="0.25">
      <c r="A82" s="46" t="s">
        <v>432</v>
      </c>
      <c r="B82" s="47" t="s">
        <v>433</v>
      </c>
      <c r="C82" s="52"/>
      <c r="D82" s="49"/>
      <c r="E82" s="50"/>
      <c r="F82" s="50"/>
      <c r="G82" s="51"/>
    </row>
    <row r="83" spans="1:7" ht="16.5" customHeight="1" x14ac:dyDescent="0.25">
      <c r="A83" s="46" t="s">
        <v>434</v>
      </c>
      <c r="B83" s="47" t="s">
        <v>435</v>
      </c>
      <c r="C83" s="52"/>
      <c r="D83" s="49"/>
      <c r="E83" s="50"/>
      <c r="F83" s="50"/>
      <c r="G83" s="51"/>
    </row>
    <row r="84" spans="1:7" ht="16.5" customHeight="1" x14ac:dyDescent="0.25">
      <c r="A84" s="46" t="s">
        <v>436</v>
      </c>
      <c r="B84" s="47" t="s">
        <v>437</v>
      </c>
      <c r="C84" s="52"/>
      <c r="D84" s="49"/>
      <c r="E84" s="50"/>
      <c r="F84" s="50"/>
      <c r="G84" s="51"/>
    </row>
    <row r="85" spans="1:7" ht="16.5" customHeight="1" x14ac:dyDescent="0.25">
      <c r="A85" s="46" t="s">
        <v>438</v>
      </c>
      <c r="B85" s="47" t="s">
        <v>439</v>
      </c>
      <c r="C85" s="52"/>
      <c r="D85" s="49"/>
      <c r="E85" s="50"/>
      <c r="F85" s="50"/>
      <c r="G85" s="51"/>
    </row>
    <row r="86" spans="1:7" ht="16.5" customHeight="1" x14ac:dyDescent="0.25">
      <c r="A86" s="46" t="s">
        <v>440</v>
      </c>
      <c r="B86" s="47" t="s">
        <v>441</v>
      </c>
      <c r="C86" s="52">
        <v>5</v>
      </c>
      <c r="D86" s="49"/>
      <c r="E86" s="50"/>
      <c r="F86" s="50"/>
      <c r="G86" s="51"/>
    </row>
    <row r="87" spans="1:7" ht="16.5" customHeight="1" x14ac:dyDescent="0.25">
      <c r="A87" s="46" t="s">
        <v>442</v>
      </c>
      <c r="B87" s="47" t="s">
        <v>443</v>
      </c>
      <c r="C87" s="52"/>
      <c r="D87" s="49"/>
      <c r="E87" s="50"/>
      <c r="F87" s="50"/>
      <c r="G87" s="51"/>
    </row>
    <row r="88" spans="1:7" ht="16.5" customHeight="1" x14ac:dyDescent="0.25">
      <c r="A88" s="46" t="s">
        <v>444</v>
      </c>
      <c r="B88" s="47" t="s">
        <v>445</v>
      </c>
      <c r="C88" s="52"/>
      <c r="D88" s="49"/>
      <c r="E88" s="50"/>
      <c r="F88" s="50"/>
      <c r="G88" s="51"/>
    </row>
    <row r="89" spans="1:7" ht="16.5" customHeight="1" x14ac:dyDescent="0.25">
      <c r="A89" s="46" t="s">
        <v>446</v>
      </c>
      <c r="B89" s="47" t="s">
        <v>447</v>
      </c>
      <c r="C89" s="52"/>
      <c r="D89" s="49"/>
      <c r="E89" s="50"/>
      <c r="F89" s="50"/>
      <c r="G89" s="51"/>
    </row>
    <row r="90" spans="1:7" ht="16.5" customHeight="1" x14ac:dyDescent="0.25">
      <c r="A90" s="46" t="s">
        <v>448</v>
      </c>
      <c r="B90" s="47" t="s">
        <v>449</v>
      </c>
      <c r="C90" s="52"/>
      <c r="D90" s="49"/>
      <c r="E90" s="50"/>
      <c r="F90" s="50"/>
      <c r="G90" s="51"/>
    </row>
    <row r="91" spans="1:7" ht="16.5" customHeight="1" x14ac:dyDescent="0.25">
      <c r="A91" s="46" t="s">
        <v>450</v>
      </c>
      <c r="B91" s="47" t="s">
        <v>451</v>
      </c>
      <c r="C91" s="52"/>
      <c r="D91" s="49"/>
      <c r="E91" s="50"/>
      <c r="F91" s="50"/>
      <c r="G91" s="51"/>
    </row>
    <row r="92" spans="1:7" ht="16.5" customHeight="1" x14ac:dyDescent="0.25">
      <c r="A92" s="46" t="s">
        <v>452</v>
      </c>
      <c r="B92" s="47" t="s">
        <v>453</v>
      </c>
      <c r="C92" s="52"/>
      <c r="D92" s="49"/>
      <c r="E92" s="50"/>
      <c r="F92" s="50"/>
      <c r="G92" s="51"/>
    </row>
    <row r="93" spans="1:7" ht="16.5" customHeight="1" x14ac:dyDescent="0.25">
      <c r="A93" s="46" t="s">
        <v>454</v>
      </c>
      <c r="B93" s="47" t="s">
        <v>455</v>
      </c>
      <c r="C93" s="52">
        <v>8</v>
      </c>
      <c r="D93" s="49"/>
      <c r="E93" s="50"/>
      <c r="F93" s="50"/>
      <c r="G93" s="51"/>
    </row>
    <row r="94" spans="1:7" ht="16.5" customHeight="1" x14ac:dyDescent="0.25">
      <c r="A94" s="46" t="s">
        <v>456</v>
      </c>
      <c r="B94" s="47" t="s">
        <v>457</v>
      </c>
      <c r="C94" s="52"/>
      <c r="D94" s="49"/>
      <c r="E94" s="50"/>
      <c r="F94" s="50"/>
      <c r="G94" s="51"/>
    </row>
    <row r="95" spans="1:7" ht="16.5" customHeight="1" x14ac:dyDescent="0.25">
      <c r="A95" s="46" t="s">
        <v>458</v>
      </c>
      <c r="B95" s="47" t="s">
        <v>459</v>
      </c>
      <c r="C95" s="52"/>
      <c r="D95" s="49"/>
      <c r="E95" s="50"/>
      <c r="F95" s="50"/>
      <c r="G95" s="51"/>
    </row>
    <row r="96" spans="1:7" ht="16.5" customHeight="1" x14ac:dyDescent="0.25">
      <c r="A96" s="46" t="s">
        <v>460</v>
      </c>
      <c r="B96" s="47" t="s">
        <v>461</v>
      </c>
      <c r="C96" s="52"/>
      <c r="D96" s="49"/>
      <c r="E96" s="50"/>
      <c r="F96" s="50"/>
      <c r="G96" s="51"/>
    </row>
    <row r="97" spans="1:7" ht="16.5" customHeight="1" x14ac:dyDescent="0.25">
      <c r="A97" s="46" t="s">
        <v>462</v>
      </c>
      <c r="B97" s="47" t="s">
        <v>463</v>
      </c>
      <c r="C97" s="52">
        <v>9</v>
      </c>
      <c r="D97" s="49"/>
      <c r="E97" s="50"/>
      <c r="F97" s="50"/>
      <c r="G97" s="51"/>
    </row>
    <row r="98" spans="1:7" ht="16.5" customHeight="1" x14ac:dyDescent="0.25">
      <c r="A98" s="46" t="s">
        <v>464</v>
      </c>
      <c r="B98" s="47" t="s">
        <v>465</v>
      </c>
      <c r="C98" s="52"/>
      <c r="D98" s="49"/>
      <c r="E98" s="50"/>
      <c r="F98" s="50"/>
      <c r="G98" s="51"/>
    </row>
    <row r="99" spans="1:7" ht="16.5" customHeight="1" x14ac:dyDescent="0.25">
      <c r="A99" s="46" t="s">
        <v>466</v>
      </c>
      <c r="B99" s="47" t="s">
        <v>467</v>
      </c>
      <c r="C99" s="52">
        <v>5</v>
      </c>
      <c r="D99" s="49"/>
      <c r="E99" s="50"/>
      <c r="F99" s="50"/>
      <c r="G99" s="51"/>
    </row>
    <row r="100" spans="1:7" ht="16.5" customHeight="1" x14ac:dyDescent="0.25">
      <c r="A100" s="46" t="s">
        <v>468</v>
      </c>
      <c r="B100" s="47" t="s">
        <v>469</v>
      </c>
      <c r="C100" s="52"/>
      <c r="D100" s="49"/>
      <c r="E100" s="50"/>
      <c r="F100" s="50"/>
      <c r="G100" s="51"/>
    </row>
    <row r="101" spans="1:7" ht="16.5" customHeight="1" x14ac:dyDescent="0.25">
      <c r="A101" s="46" t="s">
        <v>470</v>
      </c>
      <c r="B101" s="47" t="s">
        <v>471</v>
      </c>
      <c r="C101" s="52"/>
      <c r="D101" s="49"/>
      <c r="E101" s="50"/>
      <c r="F101" s="50"/>
      <c r="G101" s="51"/>
    </row>
    <row r="102" spans="1:7" ht="16.5" customHeight="1" x14ac:dyDescent="0.25">
      <c r="A102" s="46" t="s">
        <v>472</v>
      </c>
      <c r="B102" s="47" t="s">
        <v>473</v>
      </c>
      <c r="C102" s="52"/>
      <c r="D102" s="49"/>
      <c r="E102" s="50"/>
      <c r="F102" s="50"/>
      <c r="G102" s="51"/>
    </row>
    <row r="103" spans="1:7" ht="16.5" customHeight="1" x14ac:dyDescent="0.25">
      <c r="A103" s="46" t="s">
        <v>474</v>
      </c>
      <c r="B103" s="47" t="s">
        <v>475</v>
      </c>
      <c r="C103" s="52">
        <v>5</v>
      </c>
      <c r="D103" s="49"/>
      <c r="E103" s="50"/>
      <c r="F103" s="50"/>
      <c r="G103" s="51"/>
    </row>
    <row r="104" spans="1:7" ht="16.5" customHeight="1" x14ac:dyDescent="0.25">
      <c r="A104" s="46" t="s">
        <v>476</v>
      </c>
      <c r="B104" s="47" t="s">
        <v>477</v>
      </c>
      <c r="C104" s="52"/>
      <c r="D104" s="49"/>
      <c r="E104" s="50"/>
      <c r="F104" s="50"/>
      <c r="G104" s="51"/>
    </row>
    <row r="105" spans="1:7" ht="16.5" customHeight="1" x14ac:dyDescent="0.25">
      <c r="A105" s="46" t="s">
        <v>478</v>
      </c>
      <c r="B105" s="47" t="s">
        <v>479</v>
      </c>
      <c r="C105" s="52"/>
      <c r="D105" s="49"/>
      <c r="E105" s="50"/>
      <c r="F105" s="50"/>
      <c r="G105" s="51"/>
    </row>
    <row r="106" spans="1:7" ht="16.5" customHeight="1" x14ac:dyDescent="0.25">
      <c r="A106" s="46" t="s">
        <v>480</v>
      </c>
      <c r="B106" s="47" t="s">
        <v>481</v>
      </c>
      <c r="C106" s="52"/>
      <c r="D106" s="49"/>
      <c r="E106" s="50"/>
      <c r="F106" s="50"/>
      <c r="G106" s="51"/>
    </row>
    <row r="107" spans="1:7" ht="16.5" customHeight="1" x14ac:dyDescent="0.25">
      <c r="A107" s="46" t="s">
        <v>482</v>
      </c>
      <c r="B107" s="47" t="s">
        <v>483</v>
      </c>
      <c r="C107" s="52">
        <v>10</v>
      </c>
      <c r="D107" s="49"/>
      <c r="E107" s="50"/>
      <c r="F107" s="50"/>
      <c r="G107" s="51"/>
    </row>
    <row r="108" spans="1:7" ht="16.5" customHeight="1" x14ac:dyDescent="0.25">
      <c r="A108" s="46" t="s">
        <v>484</v>
      </c>
      <c r="B108" s="47" t="s">
        <v>485</v>
      </c>
      <c r="C108" s="52"/>
      <c r="D108" s="49"/>
      <c r="E108" s="50"/>
      <c r="F108" s="50"/>
      <c r="G108" s="51"/>
    </row>
    <row r="109" spans="1:7" ht="16.5" customHeight="1" x14ac:dyDescent="0.25">
      <c r="A109" s="46" t="s">
        <v>486</v>
      </c>
      <c r="B109" s="47" t="s">
        <v>487</v>
      </c>
      <c r="C109" s="52"/>
      <c r="D109" s="49"/>
      <c r="E109" s="50"/>
      <c r="F109" s="50"/>
      <c r="G109" s="51"/>
    </row>
    <row r="110" spans="1:7" ht="16.5" customHeight="1" x14ac:dyDescent="0.25">
      <c r="A110" s="46" t="s">
        <v>488</v>
      </c>
      <c r="B110" s="47" t="s">
        <v>489</v>
      </c>
      <c r="C110" s="52"/>
      <c r="D110" s="49"/>
      <c r="E110" s="50"/>
      <c r="F110" s="50"/>
      <c r="G110" s="51"/>
    </row>
    <row r="111" spans="1:7" ht="16.5" customHeight="1" x14ac:dyDescent="0.25">
      <c r="A111" s="46" t="s">
        <v>490</v>
      </c>
      <c r="B111" s="47" t="s">
        <v>491</v>
      </c>
      <c r="C111" s="52"/>
      <c r="D111" s="49"/>
      <c r="E111" s="50"/>
      <c r="F111" s="50"/>
      <c r="G111" s="51"/>
    </row>
    <row r="112" spans="1:7" ht="16.5" customHeight="1" x14ac:dyDescent="0.25">
      <c r="A112" s="46" t="s">
        <v>492</v>
      </c>
      <c r="B112" s="47" t="s">
        <v>493</v>
      </c>
      <c r="C112" s="52"/>
      <c r="D112" s="49"/>
      <c r="E112" s="50"/>
      <c r="F112" s="50"/>
      <c r="G112" s="51"/>
    </row>
    <row r="113" spans="1:7" ht="16.5" customHeight="1" x14ac:dyDescent="0.25">
      <c r="A113" s="46" t="s">
        <v>494</v>
      </c>
      <c r="B113" s="47" t="s">
        <v>495</v>
      </c>
      <c r="C113" s="52"/>
      <c r="D113" s="49"/>
      <c r="E113" s="50"/>
      <c r="F113" s="50"/>
      <c r="G113" s="51"/>
    </row>
    <row r="114" spans="1:7" ht="16.5" customHeight="1" x14ac:dyDescent="0.25">
      <c r="A114" s="46" t="s">
        <v>496</v>
      </c>
      <c r="B114" s="47" t="s">
        <v>497</v>
      </c>
      <c r="C114" s="52"/>
      <c r="D114" s="49"/>
      <c r="E114" s="50"/>
      <c r="F114" s="50"/>
      <c r="G114" s="51"/>
    </row>
    <row r="115" spans="1:7" ht="16.5" customHeight="1" x14ac:dyDescent="0.25">
      <c r="A115" s="46" t="s">
        <v>498</v>
      </c>
      <c r="B115" s="47" t="s">
        <v>499</v>
      </c>
      <c r="C115" s="52"/>
      <c r="D115" s="49"/>
      <c r="E115" s="50"/>
      <c r="F115" s="50"/>
      <c r="G115" s="51"/>
    </row>
    <row r="116" spans="1:7" ht="16.5" customHeight="1" x14ac:dyDescent="0.25">
      <c r="A116" s="46" t="s">
        <v>500</v>
      </c>
      <c r="B116" s="47" t="s">
        <v>501</v>
      </c>
      <c r="C116" s="52"/>
      <c r="D116" s="49"/>
      <c r="E116" s="50"/>
      <c r="F116" s="50"/>
      <c r="G116" s="51"/>
    </row>
    <row r="117" spans="1:7" ht="16.5" customHeight="1" x14ac:dyDescent="0.25">
      <c r="A117" s="46" t="s">
        <v>502</v>
      </c>
      <c r="B117" s="47" t="s">
        <v>503</v>
      </c>
      <c r="C117" s="52">
        <v>9</v>
      </c>
      <c r="D117" s="49"/>
      <c r="E117" s="50"/>
      <c r="F117" s="50"/>
      <c r="G117" s="51"/>
    </row>
    <row r="118" spans="1:7" ht="16.5" customHeight="1" x14ac:dyDescent="0.25">
      <c r="A118" s="46" t="s">
        <v>504</v>
      </c>
      <c r="B118" s="47" t="s">
        <v>505</v>
      </c>
      <c r="C118" s="52"/>
      <c r="D118" s="49"/>
      <c r="E118" s="50"/>
      <c r="F118" s="50"/>
      <c r="G118" s="51"/>
    </row>
    <row r="119" spans="1:7" ht="16.5" customHeight="1" x14ac:dyDescent="0.25">
      <c r="A119" s="46" t="s">
        <v>506</v>
      </c>
      <c r="B119" s="47" t="s">
        <v>507</v>
      </c>
      <c r="C119" s="52"/>
      <c r="D119" s="49"/>
      <c r="E119" s="50"/>
      <c r="F119" s="50"/>
      <c r="G119" s="51"/>
    </row>
    <row r="120" spans="1:7" ht="16.5" customHeight="1" x14ac:dyDescent="0.25">
      <c r="A120" s="46" t="s">
        <v>508</v>
      </c>
      <c r="B120" s="47" t="s">
        <v>509</v>
      </c>
      <c r="C120" s="52"/>
      <c r="D120" s="49"/>
      <c r="E120" s="50"/>
      <c r="F120" s="50"/>
      <c r="G120" s="51"/>
    </row>
    <row r="121" spans="1:7" ht="16.5" customHeight="1" x14ac:dyDescent="0.25">
      <c r="A121" s="46" t="s">
        <v>510</v>
      </c>
      <c r="B121" s="47" t="s">
        <v>511</v>
      </c>
      <c r="C121" s="52"/>
      <c r="D121" s="49"/>
      <c r="E121" s="50"/>
      <c r="F121" s="50"/>
      <c r="G121" s="51"/>
    </row>
    <row r="122" spans="1:7" ht="16.5" customHeight="1" x14ac:dyDescent="0.25">
      <c r="A122" s="46" t="s">
        <v>512</v>
      </c>
      <c r="B122" s="47" t="s">
        <v>513</v>
      </c>
      <c r="C122" s="52">
        <v>8</v>
      </c>
      <c r="D122" s="49"/>
      <c r="E122" s="50"/>
      <c r="F122" s="50"/>
      <c r="G122" s="51"/>
    </row>
    <row r="123" spans="1:7" ht="16.5" customHeight="1" x14ac:dyDescent="0.25">
      <c r="A123" s="46" t="s">
        <v>514</v>
      </c>
      <c r="B123" s="47" t="s">
        <v>515</v>
      </c>
      <c r="C123" s="52"/>
      <c r="D123" s="49"/>
      <c r="E123" s="50"/>
      <c r="F123" s="50"/>
      <c r="G123" s="51"/>
    </row>
    <row r="124" spans="1:7" ht="16.5" customHeight="1" x14ac:dyDescent="0.25">
      <c r="A124" s="46" t="s">
        <v>516</v>
      </c>
      <c r="B124" s="47" t="s">
        <v>517</v>
      </c>
      <c r="C124" s="52"/>
      <c r="D124" s="49"/>
      <c r="E124" s="50"/>
      <c r="F124" s="50"/>
      <c r="G124" s="51"/>
    </row>
    <row r="125" spans="1:7" ht="16.5" customHeight="1" x14ac:dyDescent="0.25">
      <c r="A125" s="46" t="s">
        <v>518</v>
      </c>
      <c r="B125" s="47" t="s">
        <v>519</v>
      </c>
      <c r="C125" s="52"/>
      <c r="D125" s="49"/>
      <c r="E125" s="50"/>
      <c r="F125" s="50"/>
      <c r="G125" s="51"/>
    </row>
    <row r="126" spans="1:7" ht="16.5" customHeight="1" x14ac:dyDescent="0.25">
      <c r="A126" s="46" t="s">
        <v>520</v>
      </c>
      <c r="B126" s="47" t="s">
        <v>521</v>
      </c>
      <c r="C126" s="52"/>
      <c r="D126" s="49"/>
      <c r="E126" s="50"/>
      <c r="F126" s="50"/>
      <c r="G126" s="51"/>
    </row>
    <row r="127" spans="1:7" ht="16.5" customHeight="1" x14ac:dyDescent="0.25">
      <c r="A127" s="46" t="s">
        <v>522</v>
      </c>
      <c r="B127" s="47" t="s">
        <v>523</v>
      </c>
      <c r="C127" s="52"/>
      <c r="D127" s="49"/>
      <c r="E127" s="50"/>
      <c r="F127" s="50"/>
      <c r="G127" s="51"/>
    </row>
    <row r="128" spans="1:7" ht="16.5" customHeight="1" x14ac:dyDescent="0.25">
      <c r="A128" s="46" t="s">
        <v>524</v>
      </c>
      <c r="B128" s="47" t="s">
        <v>525</v>
      </c>
      <c r="C128" s="52"/>
      <c r="D128" s="49"/>
      <c r="E128" s="50"/>
      <c r="F128" s="50"/>
      <c r="G128" s="51"/>
    </row>
    <row r="129" spans="1:7" ht="16.5" customHeight="1" x14ac:dyDescent="0.25">
      <c r="A129" s="46" t="s">
        <v>526</v>
      </c>
      <c r="B129" s="47" t="s">
        <v>527</v>
      </c>
      <c r="C129" s="52"/>
      <c r="D129" s="49"/>
      <c r="E129" s="50"/>
      <c r="F129" s="50"/>
      <c r="G129" s="51"/>
    </row>
    <row r="130" spans="1:7" ht="16.5" customHeight="1" x14ac:dyDescent="0.25">
      <c r="A130" s="46" t="s">
        <v>528</v>
      </c>
      <c r="B130" s="47" t="s">
        <v>529</v>
      </c>
      <c r="C130" s="52"/>
      <c r="D130" s="49"/>
      <c r="E130" s="50"/>
      <c r="F130" s="50"/>
      <c r="G130" s="51"/>
    </row>
    <row r="131" spans="1:7" ht="16.5" customHeight="1" x14ac:dyDescent="0.25">
      <c r="A131" s="46" t="s">
        <v>530</v>
      </c>
      <c r="B131" s="47" t="s">
        <v>531</v>
      </c>
      <c r="C131" s="52"/>
      <c r="D131" s="49"/>
      <c r="E131" s="50"/>
      <c r="F131" s="50"/>
      <c r="G131" s="51"/>
    </row>
    <row r="132" spans="1:7" ht="16.5" customHeight="1" x14ac:dyDescent="0.25">
      <c r="A132" s="46" t="s">
        <v>532</v>
      </c>
      <c r="B132" s="47" t="s">
        <v>533</v>
      </c>
      <c r="C132" s="52"/>
      <c r="D132" s="49"/>
      <c r="E132" s="50"/>
      <c r="F132" s="50"/>
      <c r="G132" s="51"/>
    </row>
    <row r="133" spans="1:7" ht="16.5" customHeight="1" x14ac:dyDescent="0.25">
      <c r="A133" s="46" t="s">
        <v>534</v>
      </c>
      <c r="B133" s="47" t="s">
        <v>535</v>
      </c>
      <c r="C133" s="52">
        <v>5</v>
      </c>
      <c r="D133" s="49"/>
      <c r="E133" s="50"/>
      <c r="F133" s="50"/>
      <c r="G133" s="51"/>
    </row>
    <row r="134" spans="1:7" ht="16.5" customHeight="1" x14ac:dyDescent="0.25">
      <c r="A134" s="46" t="s">
        <v>536</v>
      </c>
      <c r="B134" s="47" t="s">
        <v>537</v>
      </c>
      <c r="C134" s="52"/>
      <c r="D134" s="49"/>
      <c r="E134" s="50"/>
      <c r="F134" s="50"/>
      <c r="G134" s="51"/>
    </row>
    <row r="135" spans="1:7" ht="16.5" customHeight="1" x14ac:dyDescent="0.25">
      <c r="A135" s="46" t="s">
        <v>538</v>
      </c>
      <c r="B135" s="47" t="s">
        <v>539</v>
      </c>
      <c r="C135" s="52"/>
      <c r="D135" s="49"/>
      <c r="E135" s="50"/>
      <c r="F135" s="50"/>
      <c r="G135" s="51"/>
    </row>
    <row r="136" spans="1:7" ht="16.5" customHeight="1" x14ac:dyDescent="0.25">
      <c r="A136" s="46" t="s">
        <v>540</v>
      </c>
      <c r="B136" s="47" t="s">
        <v>541</v>
      </c>
      <c r="C136" s="52"/>
      <c r="D136" s="49"/>
      <c r="E136" s="50"/>
      <c r="F136" s="50"/>
      <c r="G136" s="51"/>
    </row>
    <row r="137" spans="1:7" ht="16.5" customHeight="1" x14ac:dyDescent="0.25">
      <c r="A137" s="46" t="s">
        <v>542</v>
      </c>
      <c r="B137" s="47" t="s">
        <v>543</v>
      </c>
      <c r="C137" s="52"/>
      <c r="D137" s="49"/>
      <c r="E137" s="50"/>
      <c r="F137" s="50"/>
      <c r="G137" s="51"/>
    </row>
    <row r="138" spans="1:7" ht="16.5" customHeight="1" x14ac:dyDescent="0.25">
      <c r="A138" s="46" t="s">
        <v>544</v>
      </c>
      <c r="B138" s="47" t="s">
        <v>545</v>
      </c>
      <c r="C138" s="52"/>
      <c r="D138" s="49"/>
      <c r="E138" s="50"/>
      <c r="F138" s="50"/>
      <c r="G138" s="51"/>
    </row>
    <row r="139" spans="1:7" ht="16.5" customHeight="1" x14ac:dyDescent="0.25">
      <c r="A139" s="46" t="s">
        <v>546</v>
      </c>
      <c r="B139" s="47" t="s">
        <v>547</v>
      </c>
      <c r="C139" s="52">
        <v>10</v>
      </c>
      <c r="D139" s="49"/>
      <c r="E139" s="50"/>
      <c r="F139" s="50"/>
      <c r="G139" s="51"/>
    </row>
    <row r="140" spans="1:7" ht="16.5" customHeight="1" x14ac:dyDescent="0.25">
      <c r="A140" s="46" t="s">
        <v>548</v>
      </c>
      <c r="B140" s="47" t="s">
        <v>549</v>
      </c>
      <c r="C140" s="52"/>
      <c r="D140" s="49"/>
      <c r="E140" s="50"/>
      <c r="F140" s="50"/>
      <c r="G140" s="51"/>
    </row>
    <row r="141" spans="1:7" ht="16.5" customHeight="1" x14ac:dyDescent="0.25">
      <c r="A141" s="46" t="s">
        <v>550</v>
      </c>
      <c r="B141" s="47" t="s">
        <v>551</v>
      </c>
      <c r="C141" s="52"/>
      <c r="D141" s="49"/>
      <c r="E141" s="50"/>
      <c r="F141" s="50"/>
      <c r="G141" s="51"/>
    </row>
    <row r="142" spans="1:7" ht="16.5" customHeight="1" x14ac:dyDescent="0.25">
      <c r="A142" s="46" t="s">
        <v>552</v>
      </c>
      <c r="B142" s="47" t="s">
        <v>553</v>
      </c>
      <c r="C142" s="52"/>
      <c r="D142" s="49"/>
      <c r="E142" s="50"/>
      <c r="F142" s="50"/>
      <c r="G142" s="51"/>
    </row>
    <row r="143" spans="1:7" ht="16.5" customHeight="1" x14ac:dyDescent="0.25">
      <c r="A143" s="46" t="s">
        <v>554</v>
      </c>
      <c r="B143" s="47" t="s">
        <v>555</v>
      </c>
      <c r="C143" s="52"/>
      <c r="D143" s="49"/>
      <c r="E143" s="50"/>
      <c r="F143" s="50"/>
      <c r="G143" s="51"/>
    </row>
    <row r="144" spans="1:7" ht="16.5" customHeight="1" x14ac:dyDescent="0.25">
      <c r="A144" s="46" t="s">
        <v>556</v>
      </c>
      <c r="B144" s="47" t="s">
        <v>557</v>
      </c>
      <c r="C144" s="52"/>
      <c r="D144" s="49"/>
      <c r="E144" s="50"/>
      <c r="F144" s="50"/>
      <c r="G144" s="51"/>
    </row>
    <row r="145" spans="1:7" ht="16.5" customHeight="1" x14ac:dyDescent="0.25">
      <c r="A145" s="46" t="s">
        <v>558</v>
      </c>
      <c r="B145" s="47" t="s">
        <v>559</v>
      </c>
      <c r="C145" s="52"/>
      <c r="D145" s="49"/>
      <c r="E145" s="50"/>
      <c r="F145" s="50"/>
      <c r="G145" s="51"/>
    </row>
    <row r="146" spans="1:7" ht="16.5" customHeight="1" x14ac:dyDescent="0.25">
      <c r="A146" s="46" t="s">
        <v>560</v>
      </c>
      <c r="B146" s="47" t="s">
        <v>561</v>
      </c>
      <c r="C146" s="52"/>
      <c r="D146" s="49"/>
      <c r="E146" s="50"/>
      <c r="F146" s="50"/>
      <c r="G146" s="51"/>
    </row>
    <row r="147" spans="1:7" ht="16.5" customHeight="1" x14ac:dyDescent="0.25">
      <c r="A147" s="46" t="s">
        <v>562</v>
      </c>
      <c r="B147" s="47" t="s">
        <v>563</v>
      </c>
      <c r="C147" s="52"/>
      <c r="D147" s="49"/>
      <c r="E147" s="50"/>
      <c r="F147" s="50"/>
      <c r="G147" s="51"/>
    </row>
    <row r="148" spans="1:7" ht="16.5" customHeight="1" x14ac:dyDescent="0.25">
      <c r="A148" s="46" t="s">
        <v>564</v>
      </c>
      <c r="B148" s="47" t="s">
        <v>565</v>
      </c>
      <c r="C148" s="52"/>
      <c r="D148" s="49"/>
      <c r="E148" s="50"/>
      <c r="F148" s="50"/>
      <c r="G148" s="51"/>
    </row>
    <row r="149" spans="1:7" ht="16.5" customHeight="1" x14ac:dyDescent="0.25">
      <c r="A149" s="46" t="s">
        <v>566</v>
      </c>
      <c r="B149" s="47" t="s">
        <v>567</v>
      </c>
      <c r="C149" s="52"/>
      <c r="D149" s="49"/>
      <c r="E149" s="50"/>
      <c r="F149" s="50"/>
      <c r="G149" s="51"/>
    </row>
    <row r="150" spans="1:7" ht="16.5" customHeight="1" x14ac:dyDescent="0.25">
      <c r="A150" s="46" t="s">
        <v>568</v>
      </c>
      <c r="B150" s="47" t="s">
        <v>569</v>
      </c>
      <c r="C150" s="52"/>
      <c r="D150" s="49"/>
      <c r="E150" s="50"/>
      <c r="F150" s="50"/>
      <c r="G150" s="51"/>
    </row>
    <row r="151" spans="1:7" ht="16.5" customHeight="1" x14ac:dyDescent="0.25">
      <c r="A151" s="46" t="s">
        <v>570</v>
      </c>
      <c r="B151" s="47" t="s">
        <v>571</v>
      </c>
      <c r="C151" s="52"/>
      <c r="D151" s="49"/>
      <c r="E151" s="50"/>
      <c r="F151" s="50"/>
      <c r="G151" s="51"/>
    </row>
    <row r="152" spans="1:7" ht="16.5" customHeight="1" x14ac:dyDescent="0.25">
      <c r="A152" s="46" t="s">
        <v>572</v>
      </c>
      <c r="B152" s="47" t="s">
        <v>573</v>
      </c>
      <c r="C152" s="52"/>
      <c r="D152" s="49"/>
      <c r="E152" s="50"/>
      <c r="F152" s="50"/>
      <c r="G152" s="51"/>
    </row>
    <row r="153" spans="1:7" ht="16.5" customHeight="1" x14ac:dyDescent="0.25">
      <c r="A153" s="46" t="s">
        <v>574</v>
      </c>
      <c r="B153" s="47" t="s">
        <v>575</v>
      </c>
      <c r="C153" s="52"/>
      <c r="D153" s="49"/>
      <c r="E153" s="50"/>
      <c r="F153" s="50"/>
      <c r="G153" s="51"/>
    </row>
    <row r="154" spans="1:7" ht="16.5" customHeight="1" x14ac:dyDescent="0.25">
      <c r="A154" s="46" t="s">
        <v>576</v>
      </c>
      <c r="B154" s="47" t="s">
        <v>577</v>
      </c>
      <c r="C154" s="52"/>
      <c r="D154" s="49"/>
      <c r="E154" s="50"/>
      <c r="F154" s="50"/>
      <c r="G154" s="51"/>
    </row>
    <row r="155" spans="1:7" ht="16.5" customHeight="1" x14ac:dyDescent="0.25">
      <c r="A155" s="46" t="s">
        <v>578</v>
      </c>
      <c r="B155" s="47" t="s">
        <v>579</v>
      </c>
      <c r="C155" s="52"/>
      <c r="D155" s="49"/>
      <c r="E155" s="50"/>
      <c r="F155" s="50"/>
      <c r="G155" s="51"/>
    </row>
    <row r="156" spans="1:7" ht="16.5" customHeight="1" x14ac:dyDescent="0.25">
      <c r="A156" s="46" t="s">
        <v>580</v>
      </c>
      <c r="B156" s="47" t="s">
        <v>581</v>
      </c>
      <c r="C156" s="52"/>
      <c r="D156" s="49"/>
      <c r="E156" s="50"/>
      <c r="F156" s="50"/>
      <c r="G156" s="51"/>
    </row>
    <row r="157" spans="1:7" ht="16.5" customHeight="1" x14ac:dyDescent="0.25">
      <c r="A157" s="46" t="s">
        <v>582</v>
      </c>
      <c r="B157" s="47" t="s">
        <v>583</v>
      </c>
      <c r="C157" s="52"/>
      <c r="D157" s="49"/>
      <c r="E157" s="50"/>
      <c r="F157" s="50"/>
      <c r="G157" s="51"/>
    </row>
    <row r="158" spans="1:7" ht="16.5" customHeight="1" x14ac:dyDescent="0.25">
      <c r="A158" s="46" t="s">
        <v>584</v>
      </c>
      <c r="B158" s="47" t="s">
        <v>585</v>
      </c>
      <c r="C158" s="52">
        <v>10</v>
      </c>
      <c r="D158" s="49"/>
      <c r="E158" s="50"/>
      <c r="F158" s="50"/>
      <c r="G158" s="51"/>
    </row>
    <row r="159" spans="1:7" ht="16.5" customHeight="1" x14ac:dyDescent="0.25">
      <c r="A159" s="46" t="s">
        <v>586</v>
      </c>
      <c r="B159" s="47" t="s">
        <v>587</v>
      </c>
      <c r="C159" s="52"/>
      <c r="D159" s="49"/>
      <c r="E159" s="50"/>
      <c r="F159" s="50"/>
      <c r="G159" s="51"/>
    </row>
    <row r="160" spans="1:7" ht="16.5" customHeight="1" x14ac:dyDescent="0.25">
      <c r="A160" s="46" t="s">
        <v>588</v>
      </c>
      <c r="B160" s="47" t="s">
        <v>589</v>
      </c>
      <c r="C160" s="52"/>
      <c r="D160" s="49"/>
      <c r="E160" s="50"/>
      <c r="F160" s="50"/>
      <c r="G160" s="51"/>
    </row>
    <row r="161" spans="1:7" ht="16.5" customHeight="1" x14ac:dyDescent="0.25">
      <c r="A161" s="46" t="s">
        <v>590</v>
      </c>
      <c r="B161" s="47" t="s">
        <v>591</v>
      </c>
      <c r="C161" s="52"/>
      <c r="D161" s="49"/>
      <c r="E161" s="50"/>
      <c r="F161" s="50"/>
      <c r="G161" s="51"/>
    </row>
    <row r="162" spans="1:7" ht="16.5" customHeight="1" x14ac:dyDescent="0.25">
      <c r="A162" s="46" t="s">
        <v>592</v>
      </c>
      <c r="B162" s="47" t="s">
        <v>593</v>
      </c>
      <c r="C162" s="52"/>
      <c r="D162" s="49"/>
      <c r="E162" s="50"/>
      <c r="F162" s="50"/>
      <c r="G162" s="51"/>
    </row>
    <row r="163" spans="1:7" ht="16.5" customHeight="1" x14ac:dyDescent="0.25">
      <c r="A163" s="46" t="s">
        <v>594</v>
      </c>
      <c r="B163" s="47" t="s">
        <v>595</v>
      </c>
      <c r="C163" s="52"/>
      <c r="D163" s="49"/>
      <c r="E163" s="50"/>
      <c r="F163" s="50"/>
      <c r="G163" s="51"/>
    </row>
    <row r="164" spans="1:7" ht="16.5" customHeight="1" x14ac:dyDescent="0.25">
      <c r="A164" s="46" t="s">
        <v>596</v>
      </c>
      <c r="B164" s="47" t="s">
        <v>597</v>
      </c>
      <c r="C164" s="52"/>
      <c r="D164" s="49"/>
      <c r="E164" s="50"/>
      <c r="F164" s="50"/>
      <c r="G164" s="51"/>
    </row>
    <row r="165" spans="1:7" ht="16.5" customHeight="1" x14ac:dyDescent="0.25">
      <c r="A165" s="46" t="s">
        <v>598</v>
      </c>
      <c r="B165" s="47" t="s">
        <v>599</v>
      </c>
      <c r="C165" s="52">
        <v>9</v>
      </c>
      <c r="D165" s="49"/>
      <c r="E165" s="50"/>
      <c r="F165" s="50"/>
      <c r="G165" s="51"/>
    </row>
    <row r="166" spans="1:7" ht="16.5" customHeight="1" x14ac:dyDescent="0.25">
      <c r="A166" s="46" t="s">
        <v>600</v>
      </c>
      <c r="B166" s="47" t="s">
        <v>601</v>
      </c>
      <c r="C166" s="52">
        <v>10</v>
      </c>
      <c r="D166" s="49"/>
      <c r="E166" s="50"/>
      <c r="F166" s="50"/>
      <c r="G166" s="51"/>
    </row>
    <row r="167" spans="1:7" ht="16.5" customHeight="1" x14ac:dyDescent="0.25">
      <c r="A167" s="46" t="s">
        <v>602</v>
      </c>
      <c r="B167" s="47" t="s">
        <v>603</v>
      </c>
      <c r="C167" s="52"/>
      <c r="D167" s="49"/>
      <c r="E167" s="50"/>
      <c r="F167" s="50"/>
      <c r="G167" s="51"/>
    </row>
    <row r="168" spans="1:7" ht="16.5" customHeight="1" x14ac:dyDescent="0.25">
      <c r="A168" s="46" t="s">
        <v>604</v>
      </c>
      <c r="B168" s="47" t="s">
        <v>605</v>
      </c>
      <c r="C168" s="52"/>
      <c r="D168" s="49"/>
      <c r="E168" s="50"/>
      <c r="F168" s="50"/>
      <c r="G168" s="51"/>
    </row>
    <row r="169" spans="1:7" ht="16.5" customHeight="1" x14ac:dyDescent="0.25">
      <c r="A169" s="46" t="s">
        <v>606</v>
      </c>
      <c r="B169" s="47" t="s">
        <v>607</v>
      </c>
      <c r="C169" s="52"/>
      <c r="D169" s="49"/>
      <c r="E169" s="50"/>
      <c r="F169" s="50"/>
      <c r="G169" s="51"/>
    </row>
    <row r="170" spans="1:7" ht="16.5" customHeight="1" x14ac:dyDescent="0.25">
      <c r="A170" s="46" t="s">
        <v>608</v>
      </c>
      <c r="B170" s="47" t="s">
        <v>609</v>
      </c>
      <c r="C170" s="52"/>
      <c r="D170" s="49"/>
      <c r="E170" s="50"/>
      <c r="F170" s="50"/>
      <c r="G170" s="51"/>
    </row>
    <row r="171" spans="1:7" ht="16.5" customHeight="1" x14ac:dyDescent="0.25">
      <c r="A171" s="46" t="s">
        <v>610</v>
      </c>
      <c r="B171" s="47" t="s">
        <v>611</v>
      </c>
      <c r="C171" s="52"/>
      <c r="D171" s="49"/>
      <c r="E171" s="50"/>
      <c r="F171" s="50"/>
      <c r="G171" s="51"/>
    </row>
    <row r="172" spans="1:7" ht="16.5" customHeight="1" x14ac:dyDescent="0.25">
      <c r="A172" s="46" t="s">
        <v>612</v>
      </c>
      <c r="B172" s="47" t="s">
        <v>613</v>
      </c>
      <c r="C172" s="52"/>
      <c r="D172" s="49"/>
      <c r="E172" s="50"/>
      <c r="F172" s="50"/>
      <c r="G172" s="51"/>
    </row>
    <row r="173" spans="1:7" ht="16.5" customHeight="1" x14ac:dyDescent="0.25">
      <c r="A173" s="46" t="s">
        <v>614</v>
      </c>
      <c r="B173" s="47" t="s">
        <v>615</v>
      </c>
      <c r="C173" s="52"/>
      <c r="D173" s="49"/>
      <c r="E173" s="50"/>
      <c r="F173" s="50"/>
      <c r="G173" s="51"/>
    </row>
    <row r="174" spans="1:7" ht="16.5" customHeight="1" x14ac:dyDescent="0.25">
      <c r="A174" s="46" t="s">
        <v>616</v>
      </c>
      <c r="B174" s="47" t="s">
        <v>617</v>
      </c>
      <c r="C174" s="52"/>
      <c r="D174" s="49"/>
      <c r="E174" s="50"/>
      <c r="F174" s="50"/>
      <c r="G174" s="51"/>
    </row>
    <row r="175" spans="1:7" ht="16.5" customHeight="1" x14ac:dyDescent="0.25">
      <c r="A175" s="46" t="s">
        <v>618</v>
      </c>
      <c r="B175" s="47" t="s">
        <v>619</v>
      </c>
      <c r="C175" s="52"/>
      <c r="D175" s="49"/>
      <c r="E175" s="50"/>
      <c r="F175" s="50"/>
      <c r="G175" s="51"/>
    </row>
    <row r="176" spans="1:7" ht="16.5" customHeight="1" x14ac:dyDescent="0.25">
      <c r="A176" s="46" t="s">
        <v>620</v>
      </c>
      <c r="B176" s="47" t="s">
        <v>621</v>
      </c>
      <c r="C176" s="52"/>
      <c r="D176" s="49"/>
      <c r="E176" s="50"/>
      <c r="F176" s="50"/>
      <c r="G176" s="51"/>
    </row>
    <row r="177" spans="1:7" ht="16.5" customHeight="1" x14ac:dyDescent="0.25">
      <c r="A177" s="46" t="s">
        <v>622</v>
      </c>
      <c r="B177" s="47" t="s">
        <v>623</v>
      </c>
      <c r="C177" s="52"/>
      <c r="D177" s="49"/>
      <c r="E177" s="50"/>
      <c r="F177" s="50"/>
      <c r="G177" s="51"/>
    </row>
    <row r="178" spans="1:7" ht="16.5" customHeight="1" x14ac:dyDescent="0.25">
      <c r="A178" s="46" t="s">
        <v>624</v>
      </c>
      <c r="B178" s="47" t="s">
        <v>625</v>
      </c>
      <c r="C178" s="52"/>
      <c r="D178" s="49"/>
      <c r="E178" s="50"/>
      <c r="F178" s="50"/>
      <c r="G178" s="51"/>
    </row>
    <row r="179" spans="1:7" ht="16.5" customHeight="1" x14ac:dyDescent="0.25">
      <c r="A179" s="46" t="s">
        <v>626</v>
      </c>
      <c r="B179" s="47" t="s">
        <v>627</v>
      </c>
      <c r="C179" s="52"/>
      <c r="D179" s="49"/>
      <c r="E179" s="50"/>
      <c r="F179" s="50"/>
      <c r="G179" s="51"/>
    </row>
    <row r="180" spans="1:7" ht="16.5" customHeight="1" x14ac:dyDescent="0.25">
      <c r="A180" s="46" t="s">
        <v>628</v>
      </c>
      <c r="B180" s="47" t="s">
        <v>629</v>
      </c>
      <c r="C180" s="52"/>
      <c r="D180" s="49"/>
      <c r="E180" s="50"/>
      <c r="F180" s="50"/>
      <c r="G180" s="51"/>
    </row>
    <row r="181" spans="1:7" ht="16.5" customHeight="1" x14ac:dyDescent="0.25">
      <c r="A181" s="46" t="s">
        <v>630</v>
      </c>
      <c r="B181" s="47" t="s">
        <v>631</v>
      </c>
      <c r="C181" s="52"/>
      <c r="D181" s="49"/>
      <c r="E181" s="50"/>
      <c r="F181" s="50"/>
      <c r="G181" s="51"/>
    </row>
    <row r="182" spans="1:7" ht="16.5" customHeight="1" x14ac:dyDescent="0.25">
      <c r="A182" s="46" t="s">
        <v>632</v>
      </c>
      <c r="B182" s="47" t="s">
        <v>633</v>
      </c>
      <c r="C182" s="52"/>
      <c r="D182" s="49"/>
      <c r="E182" s="50"/>
      <c r="F182" s="50"/>
      <c r="G182" s="51"/>
    </row>
    <row r="183" spans="1:7" ht="16.5" customHeight="1" x14ac:dyDescent="0.25">
      <c r="A183" s="46" t="s">
        <v>634</v>
      </c>
      <c r="B183" s="47" t="s">
        <v>635</v>
      </c>
      <c r="C183" s="52"/>
      <c r="D183" s="49"/>
      <c r="E183" s="50"/>
      <c r="F183" s="50"/>
      <c r="G183" s="51"/>
    </row>
    <row r="184" spans="1:7" ht="16.5" customHeight="1" x14ac:dyDescent="0.25">
      <c r="A184" s="46" t="s">
        <v>636</v>
      </c>
      <c r="B184" s="47" t="s">
        <v>637</v>
      </c>
      <c r="C184" s="52"/>
      <c r="D184" s="49"/>
      <c r="E184" s="50"/>
      <c r="F184" s="50"/>
      <c r="G184" s="51"/>
    </row>
    <row r="185" spans="1:7" ht="16.5" customHeight="1" x14ac:dyDescent="0.25">
      <c r="A185" s="46" t="s">
        <v>638</v>
      </c>
      <c r="B185" s="47" t="s">
        <v>639</v>
      </c>
      <c r="C185" s="52"/>
      <c r="D185" s="49"/>
      <c r="E185" s="50"/>
      <c r="F185" s="50"/>
      <c r="G185" s="51"/>
    </row>
    <row r="186" spans="1:7" ht="16.5" customHeight="1" x14ac:dyDescent="0.25">
      <c r="A186" s="46" t="s">
        <v>640</v>
      </c>
      <c r="B186" s="47" t="s">
        <v>641</v>
      </c>
      <c r="C186" s="52"/>
      <c r="D186" s="49"/>
      <c r="E186" s="50"/>
      <c r="F186" s="50"/>
      <c r="G186" s="51"/>
    </row>
    <row r="187" spans="1:7" ht="16.5" customHeight="1" x14ac:dyDescent="0.25">
      <c r="A187" s="46" t="s">
        <v>642</v>
      </c>
      <c r="B187" s="47" t="s">
        <v>643</v>
      </c>
      <c r="C187" s="52"/>
      <c r="D187" s="49"/>
      <c r="E187" s="50"/>
      <c r="F187" s="50"/>
      <c r="G187" s="51"/>
    </row>
    <row r="188" spans="1:7" ht="16.5" customHeight="1" x14ac:dyDescent="0.25">
      <c r="A188" s="46" t="s">
        <v>644</v>
      </c>
      <c r="B188" s="47" t="s">
        <v>645</v>
      </c>
      <c r="C188" s="52"/>
      <c r="D188" s="49"/>
      <c r="E188" s="50"/>
      <c r="F188" s="50"/>
      <c r="G188" s="51"/>
    </row>
    <row r="189" spans="1:7" ht="16.5" customHeight="1" x14ac:dyDescent="0.25">
      <c r="A189" s="46" t="s">
        <v>646</v>
      </c>
      <c r="B189" s="47" t="s">
        <v>647</v>
      </c>
      <c r="C189" s="52">
        <v>5</v>
      </c>
      <c r="D189" s="49"/>
      <c r="E189" s="50"/>
      <c r="F189" s="50"/>
      <c r="G189" s="51"/>
    </row>
    <row r="190" spans="1:7" ht="16.5" customHeight="1" x14ac:dyDescent="0.25">
      <c r="A190" s="46" t="s">
        <v>648</v>
      </c>
      <c r="B190" s="47" t="s">
        <v>649</v>
      </c>
      <c r="C190" s="52">
        <v>5</v>
      </c>
      <c r="D190" s="49"/>
      <c r="E190" s="50"/>
      <c r="F190" s="50"/>
      <c r="G190" s="51"/>
    </row>
    <row r="191" spans="1:7" ht="16.5" customHeight="1" x14ac:dyDescent="0.25">
      <c r="A191" s="46" t="s">
        <v>650</v>
      </c>
      <c r="B191" s="47" t="s">
        <v>651</v>
      </c>
      <c r="C191" s="52">
        <v>10</v>
      </c>
      <c r="D191" s="49"/>
      <c r="E191" s="50"/>
      <c r="F191" s="50"/>
      <c r="G191" s="51"/>
    </row>
    <row r="192" spans="1:7" ht="16.5" customHeight="1" x14ac:dyDescent="0.25">
      <c r="A192" s="46" t="s">
        <v>652</v>
      </c>
      <c r="B192" s="47" t="s">
        <v>653</v>
      </c>
      <c r="C192" s="52"/>
      <c r="D192" s="49"/>
      <c r="E192" s="50"/>
      <c r="F192" s="50"/>
      <c r="G192" s="51"/>
    </row>
    <row r="193" spans="1:7" ht="16.5" customHeight="1" x14ac:dyDescent="0.25">
      <c r="A193" s="46" t="s">
        <v>654</v>
      </c>
      <c r="B193" s="47" t="s">
        <v>655</v>
      </c>
      <c r="C193" s="52"/>
      <c r="D193" s="49"/>
      <c r="E193" s="50"/>
      <c r="F193" s="50"/>
      <c r="G193" s="51"/>
    </row>
    <row r="194" spans="1:7" ht="16.5" customHeight="1" x14ac:dyDescent="0.25">
      <c r="A194" s="46" t="s">
        <v>656</v>
      </c>
      <c r="B194" s="47" t="s">
        <v>657</v>
      </c>
      <c r="C194" s="52"/>
      <c r="D194" s="49"/>
      <c r="E194" s="50"/>
      <c r="F194" s="50"/>
      <c r="G194" s="51"/>
    </row>
    <row r="195" spans="1:7" ht="16.5" customHeight="1" x14ac:dyDescent="0.25">
      <c r="A195" s="46" t="s">
        <v>658</v>
      </c>
      <c r="B195" s="47" t="s">
        <v>659</v>
      </c>
      <c r="C195" s="52"/>
      <c r="D195" s="49"/>
      <c r="E195" s="50"/>
      <c r="F195" s="50"/>
      <c r="G195" s="51"/>
    </row>
    <row r="196" spans="1:7" ht="16.5" customHeight="1" x14ac:dyDescent="0.25">
      <c r="A196" s="46" t="s">
        <v>660</v>
      </c>
      <c r="B196" s="47" t="s">
        <v>661</v>
      </c>
      <c r="C196" s="52"/>
      <c r="D196" s="49"/>
      <c r="E196" s="50"/>
      <c r="F196" s="50"/>
      <c r="G196" s="51"/>
    </row>
    <row r="197" spans="1:7" ht="16.5" customHeight="1" x14ac:dyDescent="0.25">
      <c r="A197" s="46" t="s">
        <v>662</v>
      </c>
      <c r="B197" s="47" t="s">
        <v>663</v>
      </c>
      <c r="C197" s="52"/>
      <c r="D197" s="49"/>
      <c r="E197" s="50"/>
      <c r="F197" s="50"/>
      <c r="G197" s="51"/>
    </row>
    <row r="198" spans="1:7" ht="16.5" customHeight="1" x14ac:dyDescent="0.25">
      <c r="A198" s="46" t="s">
        <v>664</v>
      </c>
      <c r="B198" s="47" t="s">
        <v>665</v>
      </c>
      <c r="C198" s="52"/>
      <c r="D198" s="49"/>
      <c r="E198" s="50"/>
      <c r="F198" s="50"/>
      <c r="G198" s="51"/>
    </row>
    <row r="199" spans="1:7" ht="16.5" customHeight="1" x14ac:dyDescent="0.25">
      <c r="A199" s="46" t="s">
        <v>666</v>
      </c>
      <c r="B199" s="47" t="s">
        <v>667</v>
      </c>
      <c r="C199" s="52"/>
      <c r="D199" s="49"/>
      <c r="E199" s="50"/>
      <c r="F199" s="50"/>
      <c r="G199" s="51"/>
    </row>
    <row r="200" spans="1:7" ht="16.5" customHeight="1" x14ac:dyDescent="0.25">
      <c r="A200" s="46" t="s">
        <v>668</v>
      </c>
      <c r="B200" s="47" t="s">
        <v>669</v>
      </c>
      <c r="C200" s="52"/>
      <c r="D200" s="49"/>
      <c r="E200" s="50"/>
      <c r="F200" s="50"/>
      <c r="G200" s="51"/>
    </row>
    <row r="201" spans="1:7" ht="16.5" customHeight="1" x14ac:dyDescent="0.25">
      <c r="A201" s="46" t="s">
        <v>670</v>
      </c>
      <c r="B201" s="47" t="s">
        <v>671</v>
      </c>
      <c r="C201" s="52"/>
      <c r="D201" s="49"/>
      <c r="E201" s="50"/>
      <c r="F201" s="50"/>
      <c r="G201" s="51"/>
    </row>
    <row r="202" spans="1:7" ht="16.5" customHeight="1" x14ac:dyDescent="0.25">
      <c r="A202" s="46" t="s">
        <v>672</v>
      </c>
      <c r="B202" s="47" t="s">
        <v>673</v>
      </c>
      <c r="C202" s="52"/>
      <c r="D202" s="49"/>
      <c r="E202" s="50"/>
      <c r="F202" s="50"/>
      <c r="G202" s="51"/>
    </row>
    <row r="203" spans="1:7" ht="16.5" customHeight="1" x14ac:dyDescent="0.25">
      <c r="A203" s="46" t="s">
        <v>674</v>
      </c>
      <c r="B203" s="47" t="s">
        <v>675</v>
      </c>
      <c r="C203" s="52">
        <v>10</v>
      </c>
      <c r="D203" s="49"/>
      <c r="E203" s="50"/>
      <c r="F203" s="50"/>
      <c r="G203" s="51"/>
    </row>
    <row r="204" spans="1:7" ht="16.5" customHeight="1" x14ac:dyDescent="0.2">
      <c r="A204" s="47"/>
      <c r="B204" s="47"/>
      <c r="C204" s="52"/>
      <c r="D204" s="49"/>
      <c r="E204" s="50"/>
      <c r="F204" s="50"/>
      <c r="G204" s="51"/>
    </row>
    <row r="205" spans="1:7" ht="16.5" customHeight="1" x14ac:dyDescent="0.2">
      <c r="A205" s="47"/>
      <c r="B205" s="47"/>
      <c r="C205" s="52"/>
      <c r="D205" s="49"/>
      <c r="E205" s="50"/>
      <c r="F205" s="50"/>
      <c r="G205" s="51"/>
    </row>
    <row r="206" spans="1:7" ht="16.5" customHeight="1" x14ac:dyDescent="0.2">
      <c r="A206" s="47"/>
      <c r="B206" s="47"/>
      <c r="C206" s="52"/>
      <c r="D206" s="49"/>
      <c r="E206" s="50"/>
      <c r="F206" s="50"/>
      <c r="G206" s="51"/>
    </row>
    <row r="207" spans="1:7" ht="16.5" customHeight="1" x14ac:dyDescent="0.2">
      <c r="A207" s="47"/>
      <c r="B207" s="47"/>
      <c r="C207" s="52"/>
      <c r="D207" s="49"/>
      <c r="E207" s="50"/>
      <c r="F207" s="50"/>
      <c r="G207" s="51"/>
    </row>
    <row r="208" spans="1:7" ht="16.5" customHeight="1" x14ac:dyDescent="0.2">
      <c r="A208" s="53"/>
      <c r="B208" s="47"/>
      <c r="C208" s="52"/>
      <c r="D208" s="49"/>
      <c r="E208" s="50"/>
      <c r="F208" s="50"/>
      <c r="G208" s="51"/>
    </row>
    <row r="209" spans="1:7" ht="16.5" customHeight="1" x14ac:dyDescent="0.2">
      <c r="A209" s="53"/>
      <c r="B209" s="47"/>
      <c r="C209" s="52"/>
      <c r="D209" s="49"/>
      <c r="E209" s="50"/>
      <c r="F209" s="50"/>
      <c r="G209" s="51"/>
    </row>
    <row r="210" spans="1:7" ht="13.5" thickBot="1" x14ac:dyDescent="0.25">
      <c r="A210" s="54"/>
      <c r="B210" s="47"/>
      <c r="C210" s="55"/>
      <c r="D210" s="56"/>
      <c r="E210" s="57"/>
      <c r="F210" s="57"/>
      <c r="G210" s="58"/>
    </row>
    <row r="211" spans="1:7" x14ac:dyDescent="0.2">
      <c r="A211" s="59"/>
      <c r="B211" s="47"/>
      <c r="C211" s="60"/>
      <c r="D211" s="61"/>
      <c r="E211" s="62"/>
      <c r="F211" s="62"/>
      <c r="G211" s="63"/>
    </row>
    <row r="212" spans="1:7" x14ac:dyDescent="0.2">
      <c r="D212" s="65"/>
    </row>
    <row r="213" spans="1:7" x14ac:dyDescent="0.2">
      <c r="D213" s="65"/>
      <c r="E213" s="67" t="s">
        <v>676</v>
      </c>
    </row>
  </sheetData>
  <autoFilter ref="A1:D203">
    <sortState ref="A2:D203">
      <sortCondition ref="B1:B203"/>
    </sortState>
  </autoFilter>
  <pageMargins left="0.18" right="0.15" top="0.21" bottom="0.1" header="0.22" footer="0.2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Teorija_funkcije</vt:lpstr>
      <vt:lpstr>Grafikoni i teorija</vt:lpstr>
      <vt:lpstr>Jos_ponesto</vt:lpstr>
      <vt:lpstr>Zadatak_grafikon</vt:lpstr>
      <vt:lpstr>Pivot_teorija</vt:lpstr>
      <vt:lpstr>Podaci_za_pivot </vt:lpstr>
      <vt:lpstr>VLOOKUP Postavka</vt:lpstr>
      <vt:lpstr>Izrada</vt:lpstr>
      <vt:lpstr>Tabela studenata</vt:lpstr>
      <vt:lpstr>Zapisnik iz studentske</vt:lpstr>
      <vt:lpstr>Važeće cijene</vt:lpstr>
      <vt:lpstr>Akcijske cijene</vt:lpstr>
      <vt:lpstr>'Podaci_za_pivot '!Komercijalisti</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2015-04-01T08:31:11Z</dcterms:modified>
</cp:coreProperties>
</file>